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ila\Documents\Itaú Social Unicef 2021\RELATÓRIOS\"/>
    </mc:Choice>
  </mc:AlternateContent>
  <bookViews>
    <workbookView xWindow="0" yWindow="0" windowWidth="20490" windowHeight="7755"/>
  </bookViews>
  <sheets>
    <sheet name="ACOMPANHAMENTO" sheetId="1" r:id="rId1"/>
    <sheet name="% UTILIZADO POR MÊS E EIXO" sheetId="2" r:id="rId2"/>
    <sheet name="POR EIXO - TOTAL" sheetId="3" r:id="rId3"/>
    <sheet name="POR TIPO DE DESPESA - TOTAL" sheetId="4" r:id="rId4"/>
  </sheets>
  <calcPr calcId="152511"/>
  <extLst>
    <ext uri="GoogleSheetsCustomDataVersion1">
      <go:sheetsCustomData xmlns:go="http://customooxmlschemas.google.com/" r:id="rId8" roundtripDataSignature="AMtx7mgmv0axBGZDPRXFJlMGJxkyYa1W4A=="/>
    </ext>
  </extLst>
</workbook>
</file>

<file path=xl/calcChain.xml><?xml version="1.0" encoding="utf-8"?>
<calcChain xmlns="http://schemas.openxmlformats.org/spreadsheetml/2006/main">
  <c r="I31" i="1" l="1"/>
  <c r="CU29" i="1"/>
  <c r="CT29" i="1"/>
  <c r="CS29" i="1"/>
  <c r="CQ29" i="1"/>
  <c r="CL29" i="1"/>
  <c r="CG29" i="1"/>
  <c r="CB29" i="1"/>
  <c r="BW29" i="1"/>
  <c r="BR29" i="1"/>
  <c r="CR29" i="1" s="1"/>
  <c r="BL29" i="1"/>
  <c r="BG29" i="1"/>
  <c r="BB29" i="1"/>
  <c r="AW29" i="1"/>
  <c r="AR29" i="1"/>
  <c r="AM29" i="1"/>
  <c r="BM29" i="1" s="1"/>
  <c r="AG29" i="1"/>
  <c r="AA29" i="1"/>
  <c r="CV29" i="1" s="1"/>
  <c r="W29" i="1"/>
  <c r="R29" i="1"/>
  <c r="CV28" i="1"/>
  <c r="CU28" i="1"/>
  <c r="CT28" i="1"/>
  <c r="CS28" i="1"/>
  <c r="CW28" i="1" s="1"/>
  <c r="J28" i="1" s="1"/>
  <c r="CQ28" i="1"/>
  <c r="CL28" i="1"/>
  <c r="CG28" i="1"/>
  <c r="CB28" i="1"/>
  <c r="BW28" i="1"/>
  <c r="BR28" i="1"/>
  <c r="CR28" i="1" s="1"/>
  <c r="BL28" i="1"/>
  <c r="BG28" i="1"/>
  <c r="BB28" i="1"/>
  <c r="AW28" i="1"/>
  <c r="AR28" i="1"/>
  <c r="AM28" i="1"/>
  <c r="BM28" i="1" s="1"/>
  <c r="AG28" i="1"/>
  <c r="AB28" i="1"/>
  <c r="W28" i="1"/>
  <c r="R28" i="1"/>
  <c r="AH28" i="1" s="1"/>
  <c r="CV25" i="1"/>
  <c r="CU25" i="1"/>
  <c r="CT25" i="1"/>
  <c r="CS25" i="1"/>
  <c r="CW25" i="1" s="1"/>
  <c r="J25" i="1" s="1"/>
  <c r="CQ25" i="1"/>
  <c r="CL25" i="1"/>
  <c r="CG25" i="1"/>
  <c r="CB25" i="1"/>
  <c r="BW25" i="1"/>
  <c r="BR25" i="1"/>
  <c r="CR25" i="1" s="1"/>
  <c r="BL25" i="1"/>
  <c r="BG25" i="1"/>
  <c r="BB25" i="1"/>
  <c r="AW25" i="1"/>
  <c r="AR25" i="1"/>
  <c r="AM25" i="1"/>
  <c r="BM25" i="1" s="1"/>
  <c r="AG25" i="1"/>
  <c r="AB25" i="1"/>
  <c r="W25" i="1"/>
  <c r="R25" i="1"/>
  <c r="AH25" i="1" s="1"/>
  <c r="CV24" i="1"/>
  <c r="CU24" i="1"/>
  <c r="CT24" i="1"/>
  <c r="CS24" i="1"/>
  <c r="CW24" i="1" s="1"/>
  <c r="J24" i="1" s="1"/>
  <c r="CQ24" i="1"/>
  <c r="CL24" i="1"/>
  <c r="CG24" i="1"/>
  <c r="CB24" i="1"/>
  <c r="BW24" i="1"/>
  <c r="BR24" i="1"/>
  <c r="CR24" i="1" s="1"/>
  <c r="BL24" i="1"/>
  <c r="BG24" i="1"/>
  <c r="BB24" i="1"/>
  <c r="AW24" i="1"/>
  <c r="AR24" i="1"/>
  <c r="AM24" i="1"/>
  <c r="BM24" i="1" s="1"/>
  <c r="AG24" i="1"/>
  <c r="AB24" i="1"/>
  <c r="W24" i="1"/>
  <c r="R24" i="1"/>
  <c r="AH24" i="1" s="1"/>
  <c r="CV23" i="1"/>
  <c r="CU23" i="1"/>
  <c r="CT23" i="1"/>
  <c r="CS23" i="1"/>
  <c r="CW23" i="1" s="1"/>
  <c r="J23" i="1" s="1"/>
  <c r="CQ23" i="1"/>
  <c r="CL23" i="1"/>
  <c r="CG23" i="1"/>
  <c r="CB23" i="1"/>
  <c r="BW23" i="1"/>
  <c r="BR23" i="1"/>
  <c r="CR23" i="1" s="1"/>
  <c r="BL23" i="1"/>
  <c r="BG23" i="1"/>
  <c r="BB23" i="1"/>
  <c r="AW23" i="1"/>
  <c r="AR23" i="1"/>
  <c r="AM23" i="1"/>
  <c r="BM23" i="1" s="1"/>
  <c r="AG23" i="1"/>
  <c r="AB23" i="1"/>
  <c r="W23" i="1"/>
  <c r="R23" i="1"/>
  <c r="AH23" i="1" s="1"/>
  <c r="CV22" i="1"/>
  <c r="CU22" i="1"/>
  <c r="CT22" i="1"/>
  <c r="CS22" i="1"/>
  <c r="CW22" i="1" s="1"/>
  <c r="J22" i="1" s="1"/>
  <c r="CQ22" i="1"/>
  <c r="CL22" i="1"/>
  <c r="CG22" i="1"/>
  <c r="CB22" i="1"/>
  <c r="BW22" i="1"/>
  <c r="BR22" i="1"/>
  <c r="CR22" i="1" s="1"/>
  <c r="BL22" i="1"/>
  <c r="BG22" i="1"/>
  <c r="BB22" i="1"/>
  <c r="AW22" i="1"/>
  <c r="AR22" i="1"/>
  <c r="AM22" i="1"/>
  <c r="BM22" i="1" s="1"/>
  <c r="AG22" i="1"/>
  <c r="AB22" i="1"/>
  <c r="W22" i="1"/>
  <c r="R22" i="1"/>
  <c r="AH22" i="1" s="1"/>
  <c r="CV21" i="1"/>
  <c r="CU21" i="1"/>
  <c r="CT21" i="1"/>
  <c r="CS21" i="1"/>
  <c r="CQ21" i="1"/>
  <c r="CL21" i="1"/>
  <c r="CG21" i="1"/>
  <c r="CB21" i="1"/>
  <c r="BW21" i="1"/>
  <c r="BR21" i="1"/>
  <c r="CR21" i="1" s="1"/>
  <c r="BL21" i="1"/>
  <c r="BG21" i="1"/>
  <c r="BB21" i="1"/>
  <c r="AW21" i="1"/>
  <c r="AR21" i="1"/>
  <c r="AM21" i="1"/>
  <c r="BM21" i="1" s="1"/>
  <c r="AG21" i="1"/>
  <c r="AB21" i="1"/>
  <c r="W21" i="1"/>
  <c r="R21" i="1"/>
  <c r="AH21" i="1" s="1"/>
  <c r="CV20" i="1"/>
  <c r="CU20" i="1"/>
  <c r="CT20" i="1"/>
  <c r="CS20" i="1"/>
  <c r="CW20" i="1" s="1"/>
  <c r="J20" i="1" s="1"/>
  <c r="CQ20" i="1"/>
  <c r="C61" i="1" s="1"/>
  <c r="CL20" i="1"/>
  <c r="C60" i="1" s="1"/>
  <c r="CG20" i="1"/>
  <c r="C59" i="1" s="1"/>
  <c r="CB20" i="1"/>
  <c r="C58" i="1" s="1"/>
  <c r="BW20" i="1"/>
  <c r="C57" i="1" s="1"/>
  <c r="BR20" i="1"/>
  <c r="BL20" i="1"/>
  <c r="C55" i="1" s="1"/>
  <c r="BG20" i="1"/>
  <c r="C54" i="1" s="1"/>
  <c r="BB20" i="1"/>
  <c r="C53" i="1" s="1"/>
  <c r="AW20" i="1"/>
  <c r="C52" i="1" s="1"/>
  <c r="AR20" i="1"/>
  <c r="C51" i="1" s="1"/>
  <c r="AM20" i="1"/>
  <c r="C50" i="1" s="1"/>
  <c r="AG20" i="1"/>
  <c r="C49" i="1" s="1"/>
  <c r="AB20" i="1"/>
  <c r="W20" i="1"/>
  <c r="C47" i="1" s="1"/>
  <c r="R20" i="1"/>
  <c r="C46" i="1" s="1"/>
  <c r="CV19" i="1"/>
  <c r="CU19" i="1"/>
  <c r="CT19" i="1"/>
  <c r="CS19" i="1"/>
  <c r="CW19" i="1" s="1"/>
  <c r="J19" i="1" s="1"/>
  <c r="CQ19" i="1"/>
  <c r="CL19" i="1"/>
  <c r="CG19" i="1"/>
  <c r="CB19" i="1"/>
  <c r="BW19" i="1"/>
  <c r="BR19" i="1"/>
  <c r="CR19" i="1" s="1"/>
  <c r="BL19" i="1"/>
  <c r="BG19" i="1"/>
  <c r="BB19" i="1"/>
  <c r="AW19" i="1"/>
  <c r="AR19" i="1"/>
  <c r="AM19" i="1"/>
  <c r="BM19" i="1" s="1"/>
  <c r="AG19" i="1"/>
  <c r="AB19" i="1"/>
  <c r="W19" i="1"/>
  <c r="R19" i="1"/>
  <c r="AH19" i="1" s="1"/>
  <c r="CV18" i="1"/>
  <c r="CU18" i="1"/>
  <c r="CT18" i="1"/>
  <c r="CS18" i="1"/>
  <c r="CW18" i="1" s="1"/>
  <c r="J18" i="1" s="1"/>
  <c r="CQ18" i="1"/>
  <c r="CL18" i="1"/>
  <c r="CG18" i="1"/>
  <c r="CB18" i="1"/>
  <c r="BW18" i="1"/>
  <c r="BR18" i="1"/>
  <c r="CR18" i="1" s="1"/>
  <c r="BL18" i="1"/>
  <c r="BG18" i="1"/>
  <c r="BB18" i="1"/>
  <c r="AW18" i="1"/>
  <c r="AR18" i="1"/>
  <c r="AM18" i="1"/>
  <c r="BM18" i="1" s="1"/>
  <c r="AG18" i="1"/>
  <c r="AB18" i="1"/>
  <c r="W18" i="1"/>
  <c r="R18" i="1"/>
  <c r="AH18" i="1" s="1"/>
  <c r="CV17" i="1"/>
  <c r="CU17" i="1"/>
  <c r="CT17" i="1"/>
  <c r="CS17" i="1"/>
  <c r="CW17" i="1" s="1"/>
  <c r="J17" i="1" s="1"/>
  <c r="CQ17" i="1"/>
  <c r="CL17" i="1"/>
  <c r="CG17" i="1"/>
  <c r="CB17" i="1"/>
  <c r="BW17" i="1"/>
  <c r="BR17" i="1"/>
  <c r="CR17" i="1" s="1"/>
  <c r="BL17" i="1"/>
  <c r="BG17" i="1"/>
  <c r="BB17" i="1"/>
  <c r="AW17" i="1"/>
  <c r="AR17" i="1"/>
  <c r="AM17" i="1"/>
  <c r="BM17" i="1" s="1"/>
  <c r="AG17" i="1"/>
  <c r="AB17" i="1"/>
  <c r="W17" i="1"/>
  <c r="R17" i="1"/>
  <c r="AH17" i="1" s="1"/>
  <c r="CV16" i="1"/>
  <c r="CU16" i="1"/>
  <c r="CT16" i="1"/>
  <c r="CS16" i="1"/>
  <c r="CW16" i="1" s="1"/>
  <c r="J16" i="1" s="1"/>
  <c r="CQ16" i="1"/>
  <c r="CL16" i="1"/>
  <c r="CG16" i="1"/>
  <c r="CB16" i="1"/>
  <c r="BW16" i="1"/>
  <c r="BR16" i="1"/>
  <c r="CR16" i="1" s="1"/>
  <c r="BL16" i="1"/>
  <c r="BG16" i="1"/>
  <c r="BB16" i="1"/>
  <c r="AW16" i="1"/>
  <c r="AR16" i="1"/>
  <c r="AM16" i="1"/>
  <c r="BM16" i="1" s="1"/>
  <c r="AG16" i="1"/>
  <c r="AB16" i="1"/>
  <c r="W16" i="1"/>
  <c r="R16" i="1"/>
  <c r="AH16" i="1" s="1"/>
  <c r="CV15" i="1"/>
  <c r="CU15" i="1"/>
  <c r="CT15" i="1"/>
  <c r="CS15" i="1"/>
  <c r="CW15" i="1" s="1"/>
  <c r="J15" i="1" s="1"/>
  <c r="CQ15" i="1"/>
  <c r="CL15" i="1"/>
  <c r="CG15" i="1"/>
  <c r="CB15" i="1"/>
  <c r="BW15" i="1"/>
  <c r="BR15" i="1"/>
  <c r="CR15" i="1" s="1"/>
  <c r="BL15" i="1"/>
  <c r="BG15" i="1"/>
  <c r="BB15" i="1"/>
  <c r="AW15" i="1"/>
  <c r="AR15" i="1"/>
  <c r="AM15" i="1"/>
  <c r="BM15" i="1" s="1"/>
  <c r="AG15" i="1"/>
  <c r="AB15" i="1"/>
  <c r="W15" i="1"/>
  <c r="R15" i="1"/>
  <c r="AH15" i="1" s="1"/>
  <c r="CV14" i="1"/>
  <c r="CU14" i="1"/>
  <c r="CT14" i="1"/>
  <c r="CS14" i="1"/>
  <c r="CW14" i="1" s="1"/>
  <c r="J14" i="1" s="1"/>
  <c r="CQ14" i="1"/>
  <c r="CL14" i="1"/>
  <c r="CG14" i="1"/>
  <c r="CB14" i="1"/>
  <c r="BW14" i="1"/>
  <c r="BR14" i="1"/>
  <c r="CR14" i="1" s="1"/>
  <c r="BL14" i="1"/>
  <c r="BG14" i="1"/>
  <c r="BB14" i="1"/>
  <c r="AW14" i="1"/>
  <c r="AR14" i="1"/>
  <c r="AM14" i="1"/>
  <c r="BM14" i="1" s="1"/>
  <c r="AG14" i="1"/>
  <c r="AB14" i="1"/>
  <c r="W14" i="1"/>
  <c r="R14" i="1"/>
  <c r="AH14" i="1" s="1"/>
  <c r="CV13" i="1"/>
  <c r="CU13" i="1"/>
  <c r="CT13" i="1"/>
  <c r="CS13" i="1"/>
  <c r="CQ13" i="1"/>
  <c r="B61" i="1" s="1"/>
  <c r="CL13" i="1"/>
  <c r="B60" i="1" s="1"/>
  <c r="CG13" i="1"/>
  <c r="B59" i="1" s="1"/>
  <c r="CB13" i="1"/>
  <c r="B58" i="1" s="1"/>
  <c r="BW13" i="1"/>
  <c r="B57" i="1" s="1"/>
  <c r="BR13" i="1"/>
  <c r="B56" i="1" s="1"/>
  <c r="BL13" i="1"/>
  <c r="B55" i="1" s="1"/>
  <c r="BG13" i="1"/>
  <c r="B54" i="1" s="1"/>
  <c r="BB13" i="1"/>
  <c r="B53" i="1" s="1"/>
  <c r="AW13" i="1"/>
  <c r="B52" i="1" s="1"/>
  <c r="AR13" i="1"/>
  <c r="B51" i="1" s="1"/>
  <c r="AM13" i="1"/>
  <c r="B50" i="1" s="1"/>
  <c r="AG13" i="1"/>
  <c r="B49" i="1" s="1"/>
  <c r="AB13" i="1"/>
  <c r="W13" i="1"/>
  <c r="B47" i="1" s="1"/>
  <c r="R13" i="1"/>
  <c r="B46" i="1" s="1"/>
  <c r="F46" i="1" s="1"/>
  <c r="CV12" i="1"/>
  <c r="H65" i="1" s="1"/>
  <c r="CU12" i="1"/>
  <c r="H64" i="1" s="1"/>
  <c r="CT12" i="1"/>
  <c r="H63" i="1" s="1"/>
  <c r="CS12" i="1"/>
  <c r="H62" i="1" s="1"/>
  <c r="CQ12" i="1"/>
  <c r="CL12" i="1"/>
  <c r="CG12" i="1"/>
  <c r="CB12" i="1"/>
  <c r="BW12" i="1"/>
  <c r="BR12" i="1"/>
  <c r="CR12" i="1" s="1"/>
  <c r="BB12" i="1"/>
  <c r="AW12" i="1"/>
  <c r="AR12" i="1"/>
  <c r="AM12" i="1"/>
  <c r="BM12" i="1" s="1"/>
  <c r="AG12" i="1"/>
  <c r="AB12" i="1"/>
  <c r="W12" i="1"/>
  <c r="R12" i="1"/>
  <c r="AH12" i="1" s="1"/>
  <c r="BM13" i="1" l="1"/>
  <c r="BM30" i="1" s="1"/>
  <c r="CW13" i="1"/>
  <c r="G46" i="1"/>
  <c r="E46" i="1"/>
  <c r="AH20" i="1"/>
  <c r="E51" i="1"/>
  <c r="E53" i="1"/>
  <c r="E55" i="1"/>
  <c r="C56" i="1"/>
  <c r="E56" i="1" s="1"/>
  <c r="CR20" i="1"/>
  <c r="E58" i="1"/>
  <c r="E60" i="1"/>
  <c r="CW29" i="1"/>
  <c r="J29" i="1" s="1"/>
  <c r="CW12" i="1"/>
  <c r="F47" i="1"/>
  <c r="AH13" i="1"/>
  <c r="CR13" i="1"/>
  <c r="E47" i="1"/>
  <c r="E49" i="1"/>
  <c r="E50" i="1"/>
  <c r="E52" i="1"/>
  <c r="E54" i="1"/>
  <c r="BM20" i="1"/>
  <c r="E57" i="1"/>
  <c r="E59" i="1"/>
  <c r="E61" i="1"/>
  <c r="CW21" i="1"/>
  <c r="J21" i="1" s="1"/>
  <c r="C45" i="1" s="1"/>
  <c r="AB29" i="1"/>
  <c r="AH29" i="1" s="1"/>
  <c r="AH30" i="1" l="1"/>
  <c r="C48" i="1"/>
  <c r="G47" i="1"/>
  <c r="H46" i="1"/>
  <c r="B48" i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CW30" i="1"/>
  <c r="J13" i="1"/>
  <c r="B45" i="1" l="1"/>
  <c r="E45" i="1" s="1"/>
  <c r="L46" i="1" s="1"/>
  <c r="J31" i="1"/>
  <c r="G48" i="1"/>
  <c r="H47" i="1"/>
  <c r="E48" i="1"/>
  <c r="G49" i="1" l="1"/>
  <c r="H48" i="1"/>
  <c r="L48" i="1" s="1"/>
  <c r="L47" i="1"/>
  <c r="L65" i="1"/>
  <c r="L62" i="1"/>
  <c r="L63" i="1"/>
  <c r="L64" i="1"/>
  <c r="G50" i="1" l="1"/>
  <c r="H49" i="1"/>
  <c r="L49" i="1" s="1"/>
  <c r="G51" i="1" l="1"/>
  <c r="H50" i="1"/>
  <c r="L50" i="1" s="1"/>
  <c r="G52" i="1" l="1"/>
  <c r="H51" i="1"/>
  <c r="L51" i="1" s="1"/>
  <c r="G53" i="1" l="1"/>
  <c r="H52" i="1"/>
  <c r="L52" i="1" s="1"/>
  <c r="G54" i="1" l="1"/>
  <c r="H53" i="1"/>
  <c r="L53" i="1" s="1"/>
  <c r="G55" i="1" l="1"/>
  <c r="H54" i="1"/>
  <c r="L54" i="1" s="1"/>
  <c r="G56" i="1" l="1"/>
  <c r="H55" i="1"/>
  <c r="L55" i="1" s="1"/>
  <c r="G57" i="1" l="1"/>
  <c r="H56" i="1"/>
  <c r="L56" i="1" s="1"/>
  <c r="G58" i="1" l="1"/>
  <c r="H57" i="1"/>
  <c r="L57" i="1" s="1"/>
  <c r="G59" i="1" l="1"/>
  <c r="H58" i="1"/>
  <c r="L58" i="1" s="1"/>
  <c r="G60" i="1" l="1"/>
  <c r="H59" i="1"/>
  <c r="L59" i="1" s="1"/>
  <c r="G61" i="1" l="1"/>
  <c r="H61" i="1" s="1"/>
  <c r="L61" i="1" s="1"/>
  <c r="H60" i="1"/>
  <c r="L60" i="1" s="1"/>
</calcChain>
</file>

<file path=xl/sharedStrings.xml><?xml version="1.0" encoding="utf-8"?>
<sst xmlns="http://schemas.openxmlformats.org/spreadsheetml/2006/main" count="215" uniqueCount="56">
  <si>
    <t xml:space="preserve">PLANILHA DE PRESTAÇÃO DE CONTAS </t>
  </si>
  <si>
    <t>UTILIZAÇÃO DOS RECURSOS FINANCEIROS</t>
  </si>
  <si>
    <t xml:space="preserve">NOME DA ORGANIZAÇÃO CASA DA CULTURA - CENTRO DE FORMAÇÃO ARTÍSTICA E CULTURAL DA BAIXADA FLUMINENSE </t>
  </si>
  <si>
    <t>Ação</t>
  </si>
  <si>
    <t>Eixo</t>
  </si>
  <si>
    <t xml:space="preserve">Recursos financeiros para cada um dos itens a seguir: </t>
  </si>
  <si>
    <t>Responsáveis</t>
  </si>
  <si>
    <t>Total utilizado</t>
  </si>
  <si>
    <t>Des. Integral</t>
  </si>
  <si>
    <t>Des. Institucional</t>
  </si>
  <si>
    <r>
      <rPr>
        <b/>
        <sz val="10"/>
        <color rgb="FFFFFFFF"/>
        <rFont val="Arial"/>
      </rPr>
      <t>ANDAMENTO DAS ATIVIDADES</t>
    </r>
    <r>
      <rPr>
        <b/>
        <sz val="10"/>
        <color rgb="FF000000"/>
        <rFont val="Arial"/>
      </rPr>
      <t xml:space="preserve"> (selecionem qual é o status de cada atividade)</t>
    </r>
  </si>
  <si>
    <t>Atividades Pedagógicas</t>
  </si>
  <si>
    <t>Recursos humanos</t>
  </si>
  <si>
    <t>Despesas fixas</t>
  </si>
  <si>
    <t>Despesas variáveis</t>
  </si>
  <si>
    <r>
      <rPr>
        <b/>
        <sz val="11"/>
        <color rgb="FFFFFFFF"/>
        <rFont val="Play"/>
      </rPr>
      <t xml:space="preserve">Valor previsto por atividade (planejado)- </t>
    </r>
    <r>
      <rPr>
        <b/>
        <sz val="11"/>
        <color theme="1"/>
        <rFont val="Play"/>
      </rPr>
      <t>Coloquem aqui qual era o valor que vocês previram para cada atividade no plano de intervenção</t>
    </r>
  </si>
  <si>
    <r>
      <rPr>
        <b/>
        <sz val="11"/>
        <color rgb="FFFFFFFF"/>
        <rFont val="Arial"/>
      </rPr>
      <t xml:space="preserve">Valor utilizado total por atividade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rgb="FF000000"/>
        <rFont val="Arial"/>
      </rPr>
      <t>Coloquem aqui o valor que vocês realmente usaram para cada atividade</t>
    </r>
  </si>
  <si>
    <t>Jul</t>
  </si>
  <si>
    <t>Ago</t>
  </si>
  <si>
    <t>Atividade pedagógica</t>
  </si>
  <si>
    <t>Total</t>
  </si>
  <si>
    <t>TOTAL 2021</t>
  </si>
  <si>
    <t>TOTAL</t>
  </si>
  <si>
    <t>1.  Ação</t>
  </si>
  <si>
    <t>Período de preparação para implementação (revisão do plano, detalhamento das ações, articulação e construção dos indicadores de resultados)</t>
  </si>
  <si>
    <t xml:space="preserve">1.1  Aulas de Reforço Escolar </t>
  </si>
  <si>
    <t>x</t>
  </si>
  <si>
    <t>Em andamento dentro do prazo</t>
  </si>
  <si>
    <t>1.2 Oficina de Capoeira</t>
  </si>
  <si>
    <t>1.3 Oficina de Dança</t>
  </si>
  <si>
    <t>1.4 Atividades no Polo de Formação em Diversidade</t>
  </si>
  <si>
    <t>2. Ação</t>
  </si>
  <si>
    <t xml:space="preserve">2.1 Visitas para o acompanhamento in-loco das famílias de crianças e adolescentes beneficiários para identificar e encaminhar casos de violação de direitos </t>
  </si>
  <si>
    <t>3. Ação</t>
  </si>
  <si>
    <t>3.1 Montar um setor voltado para a Comunicação da Instituição</t>
  </si>
  <si>
    <t xml:space="preserve">Concluída </t>
  </si>
  <si>
    <t>3.2 Construção e estabelecimento de um plano de comunicação</t>
  </si>
  <si>
    <t>4. Ação</t>
  </si>
  <si>
    <t xml:space="preserve">4.1 Criar um Sistema de Monitoramento </t>
  </si>
  <si>
    <t xml:space="preserve">4.2 Levantar dados que abasteçam o Sistema de Monitoramento </t>
  </si>
  <si>
    <t>Em andamento com atraso</t>
  </si>
  <si>
    <t xml:space="preserve">4.3 Produzir um Diagnóstico do Território </t>
  </si>
  <si>
    <t>5. Ação</t>
  </si>
  <si>
    <t>5.1 Promover ações com profissionais da organização, voltadas para capacitação em Diversidade e Direitos</t>
  </si>
  <si>
    <t>6. Comunicação e divulgação</t>
  </si>
  <si>
    <t xml:space="preserve">6.1 Produzir Material pra divulgação do Projeto </t>
  </si>
  <si>
    <t xml:space="preserve">VALOR TOTAL DO PLANO </t>
  </si>
  <si>
    <t>Nao iniciada dentro do prazo</t>
  </si>
  <si>
    <t>Nao iniciada em atraso</t>
  </si>
  <si>
    <t>Cancelada</t>
  </si>
  <si>
    <t>Mês a mês</t>
  </si>
  <si>
    <t>Acumulado</t>
  </si>
  <si>
    <t>Percentual utilizado</t>
  </si>
  <si>
    <t>Desenvolvimento integral</t>
  </si>
  <si>
    <t>Desenvolvimento institucional</t>
  </si>
  <si>
    <t>Planejado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</si>
</sst>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"/>
    <numFmt numFmtId="165" formatCode="mmmm\-d"/>
  </numFmts>
  <fonts count="31">
    <font>
      <sz val="10"/>
      <color rgb="FF000000"/>
      <name val="Arial"/>
      <scheme val="minor"/>
    </font>
    <font>
      <b/>
      <sz val="10"/>
      <color theme="1"/>
      <name val="Play"/>
    </font>
    <font>
      <sz val="10"/>
      <color rgb="FF000000"/>
      <name val="Play"/>
    </font>
    <font>
      <sz val="10"/>
      <color theme="1"/>
      <name val="Play"/>
    </font>
    <font>
      <b/>
      <sz val="12"/>
      <color rgb="FF1C4587"/>
      <name val="Play"/>
    </font>
    <font>
      <sz val="10"/>
      <name val="Arial"/>
    </font>
    <font>
      <b/>
      <sz val="10"/>
      <color rgb="FF1C4587"/>
      <name val="Play"/>
    </font>
    <font>
      <b/>
      <sz val="11"/>
      <color rgb="FFFFFFFF"/>
      <name val="Play"/>
    </font>
    <font>
      <b/>
      <sz val="11"/>
      <color theme="0"/>
      <name val="Play"/>
    </font>
    <font>
      <b/>
      <sz val="10"/>
      <color theme="0"/>
      <name val="Play"/>
    </font>
    <font>
      <b/>
      <sz val="10"/>
      <color rgb="FFFFFFFF"/>
      <name val="Arial"/>
    </font>
    <font>
      <b/>
      <sz val="11"/>
      <color theme="1"/>
      <name val="Play"/>
    </font>
    <font>
      <b/>
      <sz val="11"/>
      <color rgb="FFFFFFFF"/>
      <name val="Arial"/>
    </font>
    <font>
      <sz val="10"/>
      <color rgb="FFFFFFFF"/>
      <name val="Play"/>
    </font>
    <font>
      <b/>
      <sz val="10"/>
      <color rgb="FFFFFFFF"/>
      <name val="Play"/>
    </font>
    <font>
      <b/>
      <sz val="11"/>
      <color theme="1"/>
      <name val="Arial"/>
    </font>
    <font>
      <sz val="11"/>
      <color theme="1"/>
      <name val="Play"/>
    </font>
    <font>
      <sz val="9"/>
      <color theme="1"/>
      <name val="Play"/>
    </font>
    <font>
      <b/>
      <sz val="11"/>
      <color rgb="FF333399"/>
      <name val="Play"/>
    </font>
    <font>
      <b/>
      <sz val="11"/>
      <color rgb="FFFF0000"/>
      <name val="Play"/>
    </font>
    <font>
      <sz val="11"/>
      <color rgb="FFFF0000"/>
      <name val="Play"/>
    </font>
    <font>
      <sz val="11"/>
      <color theme="0"/>
      <name val="Play"/>
    </font>
    <font>
      <sz val="9"/>
      <color theme="0"/>
      <name val="Play"/>
    </font>
    <font>
      <sz val="10"/>
      <color theme="0"/>
      <name val="Play"/>
    </font>
    <font>
      <b/>
      <sz val="12"/>
      <color rgb="FF333399"/>
      <name val="Play"/>
    </font>
    <font>
      <sz val="10"/>
      <color rgb="FF000000"/>
      <name val="Arial"/>
    </font>
    <font>
      <sz val="10"/>
      <color theme="1"/>
      <name val="Arial"/>
    </font>
    <font>
      <sz val="10"/>
      <color theme="0"/>
      <name val="Arial"/>
    </font>
    <font>
      <sz val="10"/>
      <color theme="1"/>
      <name val="Arial"/>
      <scheme val="minor"/>
    </font>
    <font>
      <b/>
      <sz val="10"/>
      <color rgb="FF000000"/>
      <name val="Arial"/>
    </font>
    <font>
      <b/>
      <sz val="11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theme="8"/>
      </patternFill>
    </fill>
    <fill>
      <patternFill patternType="solid">
        <fgColor theme="6"/>
        <bgColor theme="6"/>
      </patternFill>
    </fill>
    <fill>
      <patternFill patternType="solid">
        <fgColor rgb="FF083C92"/>
        <bgColor rgb="FF083C92"/>
      </patternFill>
    </fill>
    <fill>
      <patternFill patternType="solid">
        <fgColor rgb="FFFF0000"/>
        <bgColor rgb="FFFF0000"/>
      </patternFill>
    </fill>
    <fill>
      <patternFill patternType="solid">
        <fgColor rgb="FF7F7F7F"/>
        <bgColor rgb="FF7F7F7F"/>
      </patternFill>
    </fill>
    <fill>
      <patternFill patternType="solid">
        <fgColor theme="5"/>
        <bgColor theme="5"/>
      </patternFill>
    </fill>
    <fill>
      <patternFill patternType="solid">
        <fgColor rgb="FFFFE599"/>
        <bgColor rgb="FFFFE599"/>
      </patternFill>
    </fill>
    <fill>
      <patternFill patternType="solid">
        <fgColor rgb="FFBFBFBF"/>
        <bgColor rgb="FFBFBFBF"/>
      </patternFill>
    </fill>
    <fill>
      <patternFill patternType="solid">
        <fgColor rgb="FFF6B26B"/>
        <bgColor rgb="FFF6B26B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wrapText="1"/>
    </xf>
    <xf numFmtId="0" fontId="2" fillId="0" borderId="0" xfId="0" applyFont="1"/>
    <xf numFmtId="0" fontId="7" fillId="7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9" borderId="8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164" fontId="17" fillId="2" borderId="8" xfId="0" applyNumberFormat="1" applyFont="1" applyFill="1" applyBorder="1" applyAlignment="1">
      <alignment horizontal="center" wrapText="1"/>
    </xf>
    <xf numFmtId="164" fontId="17" fillId="10" borderId="8" xfId="0" applyNumberFormat="1" applyFont="1" applyFill="1" applyBorder="1" applyAlignment="1">
      <alignment horizontal="center" wrapText="1"/>
    </xf>
    <xf numFmtId="164" fontId="17" fillId="9" borderId="8" xfId="0" applyNumberFormat="1" applyFont="1" applyFill="1" applyBorder="1" applyAlignment="1">
      <alignment horizontal="center" vertical="center" wrapText="1"/>
    </xf>
    <xf numFmtId="164" fontId="3" fillId="10" borderId="8" xfId="0" applyNumberFormat="1" applyFont="1" applyFill="1" applyBorder="1"/>
    <xf numFmtId="164" fontId="1" fillId="10" borderId="8" xfId="0" applyNumberFormat="1" applyFont="1" applyFill="1" applyBorder="1"/>
    <xf numFmtId="17" fontId="3" fillId="2" borderId="1" xfId="0" applyNumberFormat="1" applyFont="1" applyFill="1" applyBorder="1"/>
    <xf numFmtId="0" fontId="16" fillId="2" borderId="8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164" fontId="16" fillId="10" borderId="8" xfId="0" applyNumberFormat="1" applyFont="1" applyFill="1" applyBorder="1" applyAlignment="1">
      <alignment horizontal="center" vertical="center" wrapText="1"/>
    </xf>
    <xf numFmtId="164" fontId="17" fillId="10" borderId="8" xfId="0" applyNumberFormat="1" applyFont="1" applyFill="1" applyBorder="1" applyAlignment="1">
      <alignment horizontal="center" vertical="center" wrapText="1"/>
    </xf>
    <xf numFmtId="164" fontId="17" fillId="2" borderId="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9" fillId="9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164" fontId="21" fillId="9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Border="1" applyAlignment="1">
      <alignment horizontal="center" vertical="center" wrapText="1"/>
    </xf>
    <xf numFmtId="164" fontId="22" fillId="2" borderId="8" xfId="0" applyNumberFormat="1" applyFont="1" applyFill="1" applyBorder="1" applyAlignment="1">
      <alignment horizontal="center" wrapText="1"/>
    </xf>
    <xf numFmtId="164" fontId="22" fillId="10" borderId="8" xfId="0" applyNumberFormat="1" applyFont="1" applyFill="1" applyBorder="1" applyAlignment="1">
      <alignment horizontal="center" wrapText="1"/>
    </xf>
    <xf numFmtId="164" fontId="22" fillId="9" borderId="8" xfId="0" applyNumberFormat="1" applyFont="1" applyFill="1" applyBorder="1" applyAlignment="1">
      <alignment horizontal="center" vertical="center" wrapText="1"/>
    </xf>
    <xf numFmtId="164" fontId="23" fillId="10" borderId="8" xfId="0" applyNumberFormat="1" applyFont="1" applyFill="1" applyBorder="1"/>
    <xf numFmtId="164" fontId="9" fillId="10" borderId="8" xfId="0" applyNumberFormat="1" applyFont="1" applyFill="1" applyBorder="1"/>
    <xf numFmtId="164" fontId="23" fillId="2" borderId="1" xfId="0" applyNumberFormat="1" applyFont="1" applyFill="1" applyBorder="1"/>
    <xf numFmtId="17" fontId="23" fillId="2" borderId="1" xfId="0" applyNumberFormat="1" applyFont="1" applyFill="1" applyBorder="1"/>
    <xf numFmtId="0" fontId="23" fillId="2" borderId="1" xfId="0" applyFont="1" applyFill="1" applyBorder="1"/>
    <xf numFmtId="0" fontId="11" fillId="9" borderId="8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164" fontId="1" fillId="10" borderId="20" xfId="0" applyNumberFormat="1" applyFont="1" applyFill="1" applyBorder="1"/>
    <xf numFmtId="0" fontId="11" fillId="10" borderId="6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164" fontId="17" fillId="10" borderId="21" xfId="0" applyNumberFormat="1" applyFont="1" applyFill="1" applyBorder="1" applyAlignment="1">
      <alignment horizontal="center" wrapText="1"/>
    </xf>
    <xf numFmtId="164" fontId="17" fillId="10" borderId="22" xfId="0" applyNumberFormat="1" applyFont="1" applyFill="1" applyBorder="1" applyAlignment="1">
      <alignment horizontal="center" wrapText="1"/>
    </xf>
    <xf numFmtId="164" fontId="17" fillId="10" borderId="22" xfId="0" applyNumberFormat="1" applyFont="1" applyFill="1" applyBorder="1" applyAlignment="1">
      <alignment horizontal="center" vertical="center" wrapText="1"/>
    </xf>
    <xf numFmtId="164" fontId="17" fillId="10" borderId="23" xfId="0" applyNumberFormat="1" applyFont="1" applyFill="1" applyBorder="1" applyAlignment="1">
      <alignment horizontal="center" vertical="center" wrapText="1"/>
    </xf>
    <xf numFmtId="164" fontId="17" fillId="10" borderId="24" xfId="0" applyNumberFormat="1" applyFont="1" applyFill="1" applyBorder="1" applyAlignment="1">
      <alignment horizontal="center" wrapText="1"/>
    </xf>
    <xf numFmtId="164" fontId="11" fillId="11" borderId="20" xfId="0" applyNumberFormat="1" applyFont="1" applyFill="1" applyBorder="1" applyAlignment="1">
      <alignment horizontal="right" wrapText="1"/>
    </xf>
    <xf numFmtId="164" fontId="11" fillId="11" borderId="20" xfId="0" applyNumberFormat="1" applyFont="1" applyFill="1" applyBorder="1" applyAlignment="1">
      <alignment horizontal="center" wrapText="1"/>
    </xf>
    <xf numFmtId="0" fontId="25" fillId="2" borderId="28" xfId="0" applyFont="1" applyFill="1" applyBorder="1"/>
    <xf numFmtId="0" fontId="25" fillId="2" borderId="1" xfId="0" applyFont="1" applyFill="1" applyBorder="1"/>
    <xf numFmtId="164" fontId="17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/>
    </xf>
    <xf numFmtId="0" fontId="25" fillId="2" borderId="28" xfId="0" applyFont="1" applyFill="1" applyBorder="1" applyAlignment="1">
      <alignment vertical="center"/>
    </xf>
    <xf numFmtId="0" fontId="11" fillId="0" borderId="0" xfId="0" applyFont="1" applyAlignment="1">
      <alignment horizontal="right" wrapText="1"/>
    </xf>
    <xf numFmtId="0" fontId="26" fillId="0" borderId="0" xfId="0" applyFont="1"/>
    <xf numFmtId="164" fontId="11" fillId="0" borderId="0" xfId="0" applyNumberFormat="1" applyFont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vertical="center"/>
    </xf>
    <xf numFmtId="17" fontId="3" fillId="0" borderId="0" xfId="0" applyNumberFormat="1" applyFont="1"/>
    <xf numFmtId="0" fontId="27" fillId="0" borderId="0" xfId="0" applyFont="1"/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/>
    <xf numFmtId="9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vertical="center"/>
    </xf>
    <xf numFmtId="9" fontId="3" fillId="2" borderId="1" xfId="0" applyNumberFormat="1" applyFont="1" applyFill="1" applyBorder="1" applyAlignment="1">
      <alignment vertical="center"/>
    </xf>
    <xf numFmtId="0" fontId="26" fillId="2" borderId="1" xfId="0" applyFont="1" applyFill="1" applyBorder="1" applyAlignment="1">
      <alignment horizontal="right"/>
    </xf>
    <xf numFmtId="0" fontId="28" fillId="0" borderId="0" xfId="0" applyFont="1" applyAlignment="1">
      <alignment vertical="center"/>
    </xf>
    <xf numFmtId="164" fontId="11" fillId="0" borderId="8" xfId="0" applyNumberFormat="1" applyFont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right" wrapText="1"/>
    </xf>
    <xf numFmtId="0" fontId="5" fillId="0" borderId="26" xfId="0" applyFont="1" applyBorder="1"/>
    <xf numFmtId="0" fontId="5" fillId="0" borderId="27" xfId="0" applyFont="1" applyBorder="1"/>
    <xf numFmtId="0" fontId="16" fillId="10" borderId="10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4" xfId="0" applyFont="1" applyBorder="1"/>
    <xf numFmtId="0" fontId="5" fillId="0" borderId="16" xfId="0" applyFont="1" applyBorder="1"/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2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17" xfId="0" applyFont="1" applyBorder="1"/>
    <xf numFmtId="0" fontId="7" fillId="3" borderId="6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9" xfId="0" applyFont="1" applyBorder="1"/>
    <xf numFmtId="0" fontId="12" fillId="3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5" xfId="0" applyFont="1" applyBorder="1"/>
    <xf numFmtId="0" fontId="7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7" fontId="7" fillId="7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chartsheet" Target="chartsheets/sheet2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Arial"/>
              </a:defRPr>
            </a:pPr>
            <a:r>
              <a:rPr sz="1400" b="1" i="0">
                <a:solidFill>
                  <a:srgbClr val="757575"/>
                </a:solidFill>
                <a:latin typeface="Arial"/>
              </a:rPr>
              <a:t>PERCENTUAL DO RECURSO UTILIZADO EM RELAÇÃO AO PLANEJADO EM CADA EIXO  - ACUMULADO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ACOMPANHAMENTO!$F$44:$G$44</c:f>
              <c:strCache>
                <c:ptCount val="2"/>
                <c:pt idx="0">
                  <c:v>Desenvolvimento integral</c:v>
                </c:pt>
                <c:pt idx="1">
                  <c:v>Desenvolvimento institucional</c:v>
                </c:pt>
              </c:strCache>
            </c:strRef>
          </c:cat>
          <c:val>
            <c:numRef>
              <c:f>ACOMPANHAMENTO!$F$61:$G$61</c:f>
              <c:numCache>
                <c:formatCode>_-"R$"\ * #,##0.00_-;\-"R$"\ * #,##0.00_-;_-"R$"\ * "-"??_-;_-@</c:formatCode>
                <c:ptCount val="2"/>
                <c:pt idx="0">
                  <c:v>36039.360000000008</c:v>
                </c:pt>
                <c:pt idx="1">
                  <c:v>39011.769999999997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 lvl="0">
              <a:defRPr sz="2000" b="0" i="0">
                <a:solidFill>
                  <a:srgbClr val="757575"/>
                </a:solidFill>
                <a:latin typeface="Arial"/>
              </a:defRPr>
            </a:pPr>
            <a:r>
              <a:rPr sz="2000" b="0" i="0">
                <a:solidFill>
                  <a:srgbClr val="757575"/>
                </a:solidFill>
                <a:latin typeface="Arial"/>
              </a:rPr>
              <a:t>RECURSO UTILIZADO TOTAL - POR EIXO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cat>
            <c:strRef>
              <c:f>ACOMPANHAMENTO!$F$44:$G$44</c:f>
              <c:strCache>
                <c:ptCount val="2"/>
                <c:pt idx="0">
                  <c:v>Desenvolvimento integral</c:v>
                </c:pt>
                <c:pt idx="1">
                  <c:v>Desenvolvimento institucional</c:v>
                </c:pt>
              </c:strCache>
            </c:strRef>
          </c:cat>
          <c:val>
            <c:numRef>
              <c:f>ACOMPANHAMENTO!$F$61:$G$61</c:f>
              <c:numCache>
                <c:formatCode>_-"R$"\ * #,##0.00_-;\-"R$"\ * #,##0.00_-;_-"R$"\ * "-"??_-;_-@</c:formatCode>
                <c:ptCount val="2"/>
                <c:pt idx="0">
                  <c:v>36039.360000000008</c:v>
                </c:pt>
                <c:pt idx="1">
                  <c:v>39011.769999999997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283244964621766"/>
          <c:y val="0.46803285757908453"/>
        </c:manualLayout>
      </c:layout>
      <c:overlay val="0"/>
      <c:txPr>
        <a:bodyPr/>
        <a:lstStyle/>
        <a:p>
          <a:pPr lvl="0">
            <a:defRPr sz="18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 lvl="0">
              <a:defRPr sz="2000" b="0" i="0">
                <a:solidFill>
                  <a:srgbClr val="757575"/>
                </a:solidFill>
                <a:latin typeface="Arial"/>
              </a:defRPr>
            </a:pPr>
            <a:r>
              <a:rPr sz="2000" b="0" i="0">
                <a:solidFill>
                  <a:srgbClr val="757575"/>
                </a:solidFill>
                <a:latin typeface="Arial"/>
              </a:rPr>
              <a:t>RECURSO UTILIZADO TOTAL - POR TIPO DE DESPESA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spPr>
              <a:solidFill>
                <a:schemeClr val="accent5"/>
              </a:solidFill>
            </c:spPr>
          </c:dPt>
          <c:cat>
            <c:strRef>
              <c:f>ACOMPANHAMENTO!$A$62:$A$65</c:f>
              <c:strCache>
                <c:ptCount val="4"/>
                <c:pt idx="0">
                  <c:v>Atividade pedagógica</c:v>
                </c:pt>
                <c:pt idx="1">
                  <c:v>Recursos humanos</c:v>
                </c:pt>
                <c:pt idx="2">
                  <c:v>Despesas fixas</c:v>
                </c:pt>
                <c:pt idx="3">
                  <c:v>Despesas variáveis</c:v>
                </c:pt>
              </c:strCache>
            </c:strRef>
          </c:cat>
          <c:val>
            <c:numRef>
              <c:f>ACOMPANHAMENTO!$H$62:$H$65</c:f>
              <c:numCache>
                <c:formatCode>_-"R$"\ * #,##0.00_-;\-"R$"\ * #,##0.00_-;_-"R$"\ * "-"??_-;_-@</c:formatCode>
                <c:ptCount val="4"/>
                <c:pt idx="0">
                  <c:v>12096</c:v>
                </c:pt>
                <c:pt idx="1">
                  <c:v>21720</c:v>
                </c:pt>
                <c:pt idx="2">
                  <c:v>856</c:v>
                </c:pt>
                <c:pt idx="3">
                  <c:v>24355.769999999997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340858447405252"/>
          <c:y val="0.46803285757908453"/>
        </c:manualLayout>
      </c:layout>
      <c:overlay val="0"/>
      <c:txPr>
        <a:bodyPr/>
        <a:lstStyle/>
        <a:p>
          <a:pPr lvl="0">
            <a:defRPr sz="1800" b="0" i="0">
              <a:solidFill>
                <a:srgbClr val="1A1A1A"/>
              </a:solidFill>
              <a:latin typeface="Arial"/>
            </a:defRPr>
          </a:pPr>
          <a:endParaRPr lang="pt-BR"/>
        </a:p>
      </c:txPr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190500</xdr:rowOff>
    </xdr:from>
    <xdr:ext cx="1933575" cy="685800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17853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7689999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10600" cy="6276975"/>
    <xdr:graphicFrame macro="">
      <xdr:nvGraphicFramePr>
        <xdr:cNvPr id="6571641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  <outlinePr summaryBelow="0" summaryRight="0"/>
  </sheetPr>
  <dimension ref="A1:DO1007"/>
  <sheetViews>
    <sheetView tabSelected="1" topLeftCell="A10" workbookViewId="0">
      <pane xSplit="1" topLeftCell="CH1" activePane="topRight" state="frozen"/>
      <selection pane="topRight" activeCell="CK13" sqref="CK13"/>
    </sheetView>
  </sheetViews>
  <sheetFormatPr defaultColWidth="12.5703125" defaultRowHeight="15" customHeight="1"/>
  <cols>
    <col min="1" max="1" width="65.85546875" customWidth="1"/>
    <col min="2" max="3" width="13.42578125" customWidth="1"/>
    <col min="4" max="4" width="21.7109375" customWidth="1"/>
    <col min="5" max="8" width="15.42578125" customWidth="1"/>
    <col min="9" max="9" width="26.140625" customWidth="1"/>
    <col min="10" max="10" width="26.42578125" customWidth="1"/>
    <col min="11" max="11" width="31.85546875" customWidth="1"/>
    <col min="12" max="13" width="9.42578125" customWidth="1"/>
    <col min="14" max="96" width="13.140625" customWidth="1"/>
    <col min="97" max="119" width="14.42578125" customWidth="1"/>
  </cols>
  <sheetData>
    <row r="1" spans="1:119" ht="15.75" customHeigh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4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1:119" ht="15.75" customHeight="1">
      <c r="A2" s="4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4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</row>
    <row r="3" spans="1:119" ht="15.75" customHeight="1">
      <c r="A3" s="87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4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</row>
    <row r="4" spans="1:119" ht="15.75" customHeight="1">
      <c r="A4" s="87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4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</row>
    <row r="5" spans="1:119" ht="15.75" customHeight="1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4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</row>
    <row r="6" spans="1:119" ht="15.75" customHeight="1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4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</row>
    <row r="7" spans="1:119" ht="15.75" customHeight="1">
      <c r="A7" s="1" t="s">
        <v>2</v>
      </c>
      <c r="B7" s="90"/>
      <c r="C7" s="88"/>
      <c r="D7" s="88"/>
      <c r="E7" s="88"/>
      <c r="F7" s="88"/>
      <c r="G7" s="8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4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</row>
    <row r="8" spans="1:119" ht="1.5" customHeight="1">
      <c r="A8" s="1"/>
      <c r="B8" s="5"/>
      <c r="C8" s="5"/>
      <c r="D8" s="5"/>
      <c r="E8" s="5"/>
      <c r="F8" s="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4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</row>
    <row r="9" spans="1:119" ht="27" customHeight="1">
      <c r="A9" s="91" t="s">
        <v>3</v>
      </c>
      <c r="B9" s="94" t="s">
        <v>4</v>
      </c>
      <c r="C9" s="95"/>
      <c r="D9" s="6"/>
      <c r="E9" s="94" t="s">
        <v>5</v>
      </c>
      <c r="F9" s="96"/>
      <c r="G9" s="96"/>
      <c r="H9" s="96"/>
      <c r="I9" s="96"/>
      <c r="J9" s="95"/>
      <c r="K9" s="91" t="s">
        <v>6</v>
      </c>
      <c r="L9" s="106">
        <v>2021</v>
      </c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5"/>
      <c r="AH9" s="7"/>
      <c r="AI9" s="107">
        <v>2022</v>
      </c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5"/>
      <c r="CR9" s="8"/>
      <c r="CS9" s="103" t="s">
        <v>7</v>
      </c>
      <c r="CT9" s="104"/>
      <c r="CU9" s="104"/>
      <c r="CV9" s="104"/>
      <c r="CW9" s="82"/>
      <c r="CX9" s="2"/>
      <c r="CY9" s="4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9"/>
      <c r="DO9" s="9"/>
    </row>
    <row r="10" spans="1:119" ht="30" customHeight="1">
      <c r="A10" s="92"/>
      <c r="B10" s="100" t="s">
        <v>8</v>
      </c>
      <c r="C10" s="101" t="s">
        <v>9</v>
      </c>
      <c r="D10" s="102" t="s">
        <v>10</v>
      </c>
      <c r="E10" s="98" t="s">
        <v>11</v>
      </c>
      <c r="F10" s="98" t="s">
        <v>12</v>
      </c>
      <c r="G10" s="98" t="s">
        <v>13</v>
      </c>
      <c r="H10" s="98" t="s">
        <v>14</v>
      </c>
      <c r="I10" s="99" t="s">
        <v>15</v>
      </c>
      <c r="J10" s="97" t="s">
        <v>16</v>
      </c>
      <c r="K10" s="92"/>
      <c r="L10" s="98" t="s">
        <v>17</v>
      </c>
      <c r="M10" s="98" t="s">
        <v>18</v>
      </c>
      <c r="N10" s="108">
        <v>44440</v>
      </c>
      <c r="O10" s="96"/>
      <c r="P10" s="96"/>
      <c r="Q10" s="96"/>
      <c r="R10" s="95"/>
      <c r="S10" s="108">
        <v>44470</v>
      </c>
      <c r="T10" s="96"/>
      <c r="U10" s="96"/>
      <c r="V10" s="96"/>
      <c r="W10" s="95"/>
      <c r="X10" s="108">
        <v>44501</v>
      </c>
      <c r="Y10" s="96"/>
      <c r="Z10" s="96"/>
      <c r="AA10" s="96"/>
      <c r="AB10" s="95"/>
      <c r="AC10" s="108">
        <v>44531</v>
      </c>
      <c r="AD10" s="96"/>
      <c r="AE10" s="96"/>
      <c r="AF10" s="96"/>
      <c r="AG10" s="95"/>
      <c r="AH10" s="10"/>
      <c r="AI10" s="108">
        <v>44562</v>
      </c>
      <c r="AJ10" s="96"/>
      <c r="AK10" s="96"/>
      <c r="AL10" s="96"/>
      <c r="AM10" s="95"/>
      <c r="AN10" s="108">
        <v>44593</v>
      </c>
      <c r="AO10" s="96"/>
      <c r="AP10" s="96"/>
      <c r="AQ10" s="96"/>
      <c r="AR10" s="95"/>
      <c r="AS10" s="108">
        <v>44621</v>
      </c>
      <c r="AT10" s="96"/>
      <c r="AU10" s="96"/>
      <c r="AV10" s="96"/>
      <c r="AW10" s="95"/>
      <c r="AX10" s="108">
        <v>44652</v>
      </c>
      <c r="AY10" s="96"/>
      <c r="AZ10" s="96"/>
      <c r="BA10" s="96"/>
      <c r="BB10" s="95"/>
      <c r="BC10" s="108">
        <v>44682</v>
      </c>
      <c r="BD10" s="96"/>
      <c r="BE10" s="96"/>
      <c r="BF10" s="96"/>
      <c r="BG10" s="95"/>
      <c r="BH10" s="108">
        <v>44713</v>
      </c>
      <c r="BI10" s="96"/>
      <c r="BJ10" s="96"/>
      <c r="BK10" s="96"/>
      <c r="BL10" s="95"/>
      <c r="BM10" s="10"/>
      <c r="BN10" s="108">
        <v>44743</v>
      </c>
      <c r="BO10" s="96"/>
      <c r="BP10" s="96"/>
      <c r="BQ10" s="96"/>
      <c r="BR10" s="95"/>
      <c r="BS10" s="108">
        <v>44774</v>
      </c>
      <c r="BT10" s="96"/>
      <c r="BU10" s="96"/>
      <c r="BV10" s="96"/>
      <c r="BW10" s="95"/>
      <c r="BX10" s="108">
        <v>44805</v>
      </c>
      <c r="BY10" s="96"/>
      <c r="BZ10" s="96"/>
      <c r="CA10" s="96"/>
      <c r="CB10" s="95"/>
      <c r="CC10" s="108">
        <v>44835</v>
      </c>
      <c r="CD10" s="96"/>
      <c r="CE10" s="96"/>
      <c r="CF10" s="96"/>
      <c r="CG10" s="95"/>
      <c r="CH10" s="108">
        <v>44866</v>
      </c>
      <c r="CI10" s="96"/>
      <c r="CJ10" s="96"/>
      <c r="CK10" s="96"/>
      <c r="CL10" s="95"/>
      <c r="CM10" s="108">
        <v>44896</v>
      </c>
      <c r="CN10" s="96"/>
      <c r="CO10" s="96"/>
      <c r="CP10" s="96"/>
      <c r="CQ10" s="95"/>
      <c r="CR10" s="10"/>
      <c r="CS10" s="85"/>
      <c r="CT10" s="105"/>
      <c r="CU10" s="105"/>
      <c r="CV10" s="105"/>
      <c r="CW10" s="86"/>
      <c r="CX10" s="2"/>
      <c r="CY10" s="4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9"/>
      <c r="DO10" s="9"/>
    </row>
    <row r="11" spans="1:119" ht="4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1" t="s">
        <v>19</v>
      </c>
      <c r="O11" s="11" t="s">
        <v>12</v>
      </c>
      <c r="P11" s="11" t="s">
        <v>13</v>
      </c>
      <c r="Q11" s="11" t="s">
        <v>14</v>
      </c>
      <c r="R11" s="11" t="s">
        <v>20</v>
      </c>
      <c r="S11" s="11" t="s">
        <v>19</v>
      </c>
      <c r="T11" s="11" t="s">
        <v>12</v>
      </c>
      <c r="U11" s="11" t="s">
        <v>13</v>
      </c>
      <c r="V11" s="11" t="s">
        <v>14</v>
      </c>
      <c r="W11" s="11" t="s">
        <v>20</v>
      </c>
      <c r="X11" s="11" t="s">
        <v>19</v>
      </c>
      <c r="Y11" s="11" t="s">
        <v>12</v>
      </c>
      <c r="Z11" s="11" t="s">
        <v>13</v>
      </c>
      <c r="AA11" s="11" t="s">
        <v>14</v>
      </c>
      <c r="AB11" s="11" t="s">
        <v>20</v>
      </c>
      <c r="AC11" s="11" t="s">
        <v>19</v>
      </c>
      <c r="AD11" s="11" t="s">
        <v>12</v>
      </c>
      <c r="AE11" s="11" t="s">
        <v>13</v>
      </c>
      <c r="AF11" s="11" t="s">
        <v>14</v>
      </c>
      <c r="AG11" s="11" t="s">
        <v>20</v>
      </c>
      <c r="AH11" s="12" t="s">
        <v>21</v>
      </c>
      <c r="AI11" s="11" t="s">
        <v>19</v>
      </c>
      <c r="AJ11" s="11" t="s">
        <v>12</v>
      </c>
      <c r="AK11" s="11" t="s">
        <v>13</v>
      </c>
      <c r="AL11" s="11" t="s">
        <v>14</v>
      </c>
      <c r="AM11" s="11" t="s">
        <v>20</v>
      </c>
      <c r="AN11" s="11" t="s">
        <v>19</v>
      </c>
      <c r="AO11" s="11" t="s">
        <v>12</v>
      </c>
      <c r="AP11" s="11" t="s">
        <v>13</v>
      </c>
      <c r="AQ11" s="11" t="s">
        <v>14</v>
      </c>
      <c r="AR11" s="11" t="s">
        <v>20</v>
      </c>
      <c r="AS11" s="11" t="s">
        <v>19</v>
      </c>
      <c r="AT11" s="11" t="s">
        <v>12</v>
      </c>
      <c r="AU11" s="11" t="s">
        <v>13</v>
      </c>
      <c r="AV11" s="11" t="s">
        <v>14</v>
      </c>
      <c r="AW11" s="11" t="s">
        <v>20</v>
      </c>
      <c r="AX11" s="11" t="s">
        <v>19</v>
      </c>
      <c r="AY11" s="11" t="s">
        <v>12</v>
      </c>
      <c r="AZ11" s="11" t="s">
        <v>13</v>
      </c>
      <c r="BA11" s="11" t="s">
        <v>14</v>
      </c>
      <c r="BB11" s="11" t="s">
        <v>20</v>
      </c>
      <c r="BC11" s="11" t="s">
        <v>19</v>
      </c>
      <c r="BD11" s="11" t="s">
        <v>12</v>
      </c>
      <c r="BE11" s="11" t="s">
        <v>13</v>
      </c>
      <c r="BF11" s="11" t="s">
        <v>14</v>
      </c>
      <c r="BG11" s="11" t="s">
        <v>20</v>
      </c>
      <c r="BH11" s="11" t="s">
        <v>19</v>
      </c>
      <c r="BI11" s="11" t="s">
        <v>12</v>
      </c>
      <c r="BJ11" s="11" t="s">
        <v>13</v>
      </c>
      <c r="BK11" s="11" t="s">
        <v>14</v>
      </c>
      <c r="BL11" s="11" t="s">
        <v>20</v>
      </c>
      <c r="BM11" s="13" t="s">
        <v>22</v>
      </c>
      <c r="BN11" s="11" t="s">
        <v>19</v>
      </c>
      <c r="BO11" s="11" t="s">
        <v>12</v>
      </c>
      <c r="BP11" s="11" t="s">
        <v>13</v>
      </c>
      <c r="BQ11" s="11" t="s">
        <v>14</v>
      </c>
      <c r="BR11" s="11" t="s">
        <v>20</v>
      </c>
      <c r="BS11" s="11" t="s">
        <v>19</v>
      </c>
      <c r="BT11" s="11" t="s">
        <v>12</v>
      </c>
      <c r="BU11" s="11" t="s">
        <v>13</v>
      </c>
      <c r="BV11" s="11" t="s">
        <v>14</v>
      </c>
      <c r="BW11" s="11" t="s">
        <v>20</v>
      </c>
      <c r="BX11" s="11" t="s">
        <v>19</v>
      </c>
      <c r="BY11" s="11" t="s">
        <v>12</v>
      </c>
      <c r="BZ11" s="11" t="s">
        <v>13</v>
      </c>
      <c r="CA11" s="11" t="s">
        <v>14</v>
      </c>
      <c r="CB11" s="11" t="s">
        <v>20</v>
      </c>
      <c r="CC11" s="11" t="s">
        <v>19</v>
      </c>
      <c r="CD11" s="11" t="s">
        <v>12</v>
      </c>
      <c r="CE11" s="11" t="s">
        <v>13</v>
      </c>
      <c r="CF11" s="11" t="s">
        <v>14</v>
      </c>
      <c r="CG11" s="11" t="s">
        <v>20</v>
      </c>
      <c r="CH11" s="11" t="s">
        <v>19</v>
      </c>
      <c r="CI11" s="11" t="s">
        <v>12</v>
      </c>
      <c r="CJ11" s="11" t="s">
        <v>13</v>
      </c>
      <c r="CK11" s="11" t="s">
        <v>14</v>
      </c>
      <c r="CL11" s="11" t="s">
        <v>20</v>
      </c>
      <c r="CM11" s="11" t="s">
        <v>19</v>
      </c>
      <c r="CN11" s="11" t="s">
        <v>12</v>
      </c>
      <c r="CO11" s="11" t="s">
        <v>13</v>
      </c>
      <c r="CP11" s="11" t="s">
        <v>14</v>
      </c>
      <c r="CQ11" s="11" t="s">
        <v>20</v>
      </c>
      <c r="CR11" s="13" t="s">
        <v>22</v>
      </c>
      <c r="CS11" s="11" t="s">
        <v>19</v>
      </c>
      <c r="CT11" s="11" t="s">
        <v>12</v>
      </c>
      <c r="CU11" s="11" t="s">
        <v>13</v>
      </c>
      <c r="CV11" s="11" t="s">
        <v>14</v>
      </c>
      <c r="CW11" s="14" t="s">
        <v>20</v>
      </c>
      <c r="CX11" s="2"/>
      <c r="CY11" s="4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>
      <c r="A12" s="15" t="s">
        <v>23</v>
      </c>
      <c r="B12" s="16"/>
      <c r="C12" s="16"/>
      <c r="D12" s="16"/>
      <c r="E12" s="16"/>
      <c r="F12" s="16"/>
      <c r="G12" s="16"/>
      <c r="H12" s="16"/>
      <c r="I12" s="17"/>
      <c r="J12" s="17"/>
      <c r="K12" s="18"/>
      <c r="L12" s="81" t="s">
        <v>24</v>
      </c>
      <c r="M12" s="82"/>
      <c r="N12" s="19"/>
      <c r="O12" s="19"/>
      <c r="P12" s="19"/>
      <c r="Q12" s="19"/>
      <c r="R12" s="20">
        <f t="shared" ref="R12:R25" si="0">SUM(N12:Q12)</f>
        <v>0</v>
      </c>
      <c r="S12" s="19"/>
      <c r="T12" s="19"/>
      <c r="U12" s="19"/>
      <c r="V12" s="19"/>
      <c r="W12" s="20">
        <f t="shared" ref="W12:W25" si="1">SUM(S12:V12)</f>
        <v>0</v>
      </c>
      <c r="X12" s="19"/>
      <c r="Y12" s="19"/>
      <c r="Z12" s="19"/>
      <c r="AA12" s="19"/>
      <c r="AB12" s="20">
        <f t="shared" ref="AB12:AB25" si="2">SUM(X12:AA12)</f>
        <v>0</v>
      </c>
      <c r="AC12" s="19"/>
      <c r="AD12" s="19"/>
      <c r="AE12" s="19"/>
      <c r="AF12" s="19"/>
      <c r="AG12" s="20">
        <f t="shared" ref="AG12:AG25" si="3">SUM(AC12:AF12)</f>
        <v>0</v>
      </c>
      <c r="AH12" s="21">
        <f t="shared" ref="AH12:AH25" si="4">SUM(R12,W12,AB12,AG12)</f>
        <v>0</v>
      </c>
      <c r="AI12" s="21"/>
      <c r="AJ12" s="21"/>
      <c r="AK12" s="21"/>
      <c r="AL12" s="21"/>
      <c r="AM12" s="21">
        <f t="shared" ref="AM12:AM25" si="5">SUM(AI12:AL12)</f>
        <v>0</v>
      </c>
      <c r="AN12" s="21"/>
      <c r="AO12" s="21"/>
      <c r="AP12" s="21"/>
      <c r="AQ12" s="21"/>
      <c r="AR12" s="21">
        <f t="shared" ref="AR12:AR25" si="6">SUM(AN12:AQ12)</f>
        <v>0</v>
      </c>
      <c r="AS12" s="21"/>
      <c r="AT12" s="21"/>
      <c r="AU12" s="21"/>
      <c r="AV12" s="21"/>
      <c r="AW12" s="21">
        <f t="shared" ref="AW12:AW25" si="7">SUM(AS12:AV12)</f>
        <v>0</v>
      </c>
      <c r="AX12" s="21"/>
      <c r="AY12" s="21"/>
      <c r="AZ12" s="21"/>
      <c r="BA12" s="21"/>
      <c r="BB12" s="21">
        <f t="shared" ref="BB12:BB25" si="8">SUM(AX12:BA12)</f>
        <v>0</v>
      </c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>
        <f t="shared" ref="BM12:BM25" si="9">SUM(AM12,AR12,AW12,BB12,BG12,BL12)</f>
        <v>0</v>
      </c>
      <c r="BN12" s="19"/>
      <c r="BO12" s="19"/>
      <c r="BP12" s="19"/>
      <c r="BQ12" s="19"/>
      <c r="BR12" s="20">
        <f t="shared" ref="BR12:BR25" si="10">SUM(BN12:BQ12)</f>
        <v>0</v>
      </c>
      <c r="BS12" s="19"/>
      <c r="BT12" s="19"/>
      <c r="BU12" s="19"/>
      <c r="BV12" s="19"/>
      <c r="BW12" s="20">
        <f t="shared" ref="BW12:BW25" si="11">SUM(BS12:BV12)</f>
        <v>0</v>
      </c>
      <c r="BX12" s="19"/>
      <c r="BY12" s="19"/>
      <c r="BZ12" s="19"/>
      <c r="CA12" s="19"/>
      <c r="CB12" s="20">
        <f t="shared" ref="CB12:CB25" si="12">SUM(BX12:CA12)</f>
        <v>0</v>
      </c>
      <c r="CC12" s="19"/>
      <c r="CD12" s="19"/>
      <c r="CE12" s="19"/>
      <c r="CF12" s="19"/>
      <c r="CG12" s="20">
        <f t="shared" ref="CG12:CG25" si="13">SUM(CC12:CF12)</f>
        <v>0</v>
      </c>
      <c r="CH12" s="19"/>
      <c r="CI12" s="19"/>
      <c r="CJ12" s="19"/>
      <c r="CK12" s="19"/>
      <c r="CL12" s="20">
        <f t="shared" ref="CL12:CL25" si="14">SUM(CH12:CK12)</f>
        <v>0</v>
      </c>
      <c r="CM12" s="19"/>
      <c r="CN12" s="19"/>
      <c r="CO12" s="19"/>
      <c r="CP12" s="19"/>
      <c r="CQ12" s="20">
        <f t="shared" ref="CQ12:CQ25" si="15">SUM(CM12:CP12)</f>
        <v>0</v>
      </c>
      <c r="CR12" s="20">
        <f t="shared" ref="CR12:CR25" si="16">SUM(BR12,BW12,CB12,CG12,CL12,CQ12)</f>
        <v>0</v>
      </c>
      <c r="CS12" s="22">
        <f t="shared" ref="CS12:CV12" si="17">N12+S12+X12+AC12+AI12+AN12+AS12+AX12+BC12+BH12+BN12+BS12+BX12+CC12+CH12+CM12</f>
        <v>0</v>
      </c>
      <c r="CT12" s="22">
        <f t="shared" si="17"/>
        <v>0</v>
      </c>
      <c r="CU12" s="22">
        <f t="shared" si="17"/>
        <v>0</v>
      </c>
      <c r="CV12" s="22">
        <f t="shared" si="17"/>
        <v>0</v>
      </c>
      <c r="CW12" s="23">
        <f>SUM(CS12:CV12)</f>
        <v>0</v>
      </c>
      <c r="CX12" s="2"/>
      <c r="CY12" s="24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ht="28.5">
      <c r="A13" s="25" t="s">
        <v>25</v>
      </c>
      <c r="B13" s="26" t="s">
        <v>26</v>
      </c>
      <c r="C13" s="27"/>
      <c r="D13" s="16" t="s">
        <v>27</v>
      </c>
      <c r="E13" s="16">
        <v>10368</v>
      </c>
      <c r="F13" s="16"/>
      <c r="G13" s="16"/>
      <c r="H13" s="16"/>
      <c r="I13" s="28">
        <v>10368</v>
      </c>
      <c r="J13" s="28">
        <f t="shared" ref="J13:J25" si="18">CW13</f>
        <v>4320</v>
      </c>
      <c r="K13" s="18"/>
      <c r="L13" s="83"/>
      <c r="M13" s="84"/>
      <c r="N13" s="19"/>
      <c r="O13" s="19"/>
      <c r="P13" s="19"/>
      <c r="Q13" s="19"/>
      <c r="R13" s="20">
        <f t="shared" si="0"/>
        <v>0</v>
      </c>
      <c r="S13" s="19">
        <v>864</v>
      </c>
      <c r="T13" s="19"/>
      <c r="U13" s="19"/>
      <c r="V13" s="19"/>
      <c r="W13" s="20">
        <f t="shared" si="1"/>
        <v>864</v>
      </c>
      <c r="X13" s="19">
        <v>864</v>
      </c>
      <c r="Y13" s="19"/>
      <c r="Z13" s="19"/>
      <c r="AA13" s="19"/>
      <c r="AB13" s="20">
        <f t="shared" si="2"/>
        <v>864</v>
      </c>
      <c r="AC13" s="19"/>
      <c r="AD13" s="19"/>
      <c r="AE13" s="19"/>
      <c r="AF13" s="19"/>
      <c r="AG13" s="20">
        <f t="shared" si="3"/>
        <v>0</v>
      </c>
      <c r="AH13" s="29">
        <f t="shared" si="4"/>
        <v>1728</v>
      </c>
      <c r="AI13" s="30">
        <v>576</v>
      </c>
      <c r="AJ13" s="30"/>
      <c r="AK13" s="30"/>
      <c r="AL13" s="30"/>
      <c r="AM13" s="29">
        <f t="shared" si="5"/>
        <v>576</v>
      </c>
      <c r="AN13" s="30"/>
      <c r="AO13" s="30"/>
      <c r="AP13" s="30"/>
      <c r="AQ13" s="30"/>
      <c r="AR13" s="29">
        <f t="shared" si="6"/>
        <v>0</v>
      </c>
      <c r="AS13" s="30"/>
      <c r="AT13" s="30"/>
      <c r="AU13" s="30"/>
      <c r="AV13" s="30"/>
      <c r="AW13" s="29">
        <f t="shared" si="7"/>
        <v>0</v>
      </c>
      <c r="AX13" s="30">
        <v>576</v>
      </c>
      <c r="AY13" s="30"/>
      <c r="AZ13" s="30"/>
      <c r="BA13" s="30"/>
      <c r="BB13" s="29">
        <f t="shared" si="8"/>
        <v>576</v>
      </c>
      <c r="BC13" s="30">
        <v>576</v>
      </c>
      <c r="BD13" s="30"/>
      <c r="BE13" s="30"/>
      <c r="BF13" s="30"/>
      <c r="BG13" s="29">
        <f t="shared" ref="BG13:BG25" si="19">SUM(BC13:BF13)</f>
        <v>576</v>
      </c>
      <c r="BH13" s="30">
        <v>864</v>
      </c>
      <c r="BI13" s="30"/>
      <c r="BJ13" s="30"/>
      <c r="BK13" s="30"/>
      <c r="BL13" s="29">
        <f t="shared" ref="BL13:BL25" si="20">SUM(BH13:BK13)</f>
        <v>864</v>
      </c>
      <c r="BM13" s="29">
        <f t="shared" si="9"/>
        <v>2592</v>
      </c>
      <c r="BN13" s="19"/>
      <c r="BO13" s="19"/>
      <c r="BP13" s="19"/>
      <c r="BQ13" s="19"/>
      <c r="BR13" s="20">
        <f t="shared" si="10"/>
        <v>0</v>
      </c>
      <c r="BS13" s="19"/>
      <c r="BT13" s="19"/>
      <c r="BU13" s="19"/>
      <c r="BV13" s="19"/>
      <c r="BW13" s="20">
        <f t="shared" si="11"/>
        <v>0</v>
      </c>
      <c r="BX13" s="19"/>
      <c r="BY13" s="19"/>
      <c r="BZ13" s="19"/>
      <c r="CA13" s="19"/>
      <c r="CB13" s="20">
        <f t="shared" si="12"/>
        <v>0</v>
      </c>
      <c r="CC13" s="19"/>
      <c r="CD13" s="19"/>
      <c r="CE13" s="19"/>
      <c r="CF13" s="19"/>
      <c r="CG13" s="20">
        <f t="shared" si="13"/>
        <v>0</v>
      </c>
      <c r="CH13" s="19"/>
      <c r="CI13" s="19"/>
      <c r="CJ13" s="19"/>
      <c r="CK13" s="19"/>
      <c r="CL13" s="20">
        <f t="shared" si="14"/>
        <v>0</v>
      </c>
      <c r="CM13" s="19"/>
      <c r="CN13" s="19"/>
      <c r="CO13" s="19"/>
      <c r="CP13" s="19"/>
      <c r="CQ13" s="20">
        <f t="shared" si="15"/>
        <v>0</v>
      </c>
      <c r="CR13" s="20">
        <f t="shared" si="16"/>
        <v>0</v>
      </c>
      <c r="CS13" s="22">
        <f t="shared" ref="CS13:CW13" si="21">N13+S13+X13+AC13+AI13+AN13+AS13+AX13+BC13+BH13+BN13+BS13+BX13+CC13+CH13+CM13</f>
        <v>4320</v>
      </c>
      <c r="CT13" s="22">
        <f t="shared" si="21"/>
        <v>0</v>
      </c>
      <c r="CU13" s="22">
        <f t="shared" si="21"/>
        <v>0</v>
      </c>
      <c r="CV13" s="22">
        <f t="shared" si="21"/>
        <v>0</v>
      </c>
      <c r="CW13" s="22">
        <f t="shared" si="21"/>
        <v>4320</v>
      </c>
      <c r="CX13" s="31"/>
      <c r="CY13" s="24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ht="28.5">
      <c r="A14" s="25" t="s">
        <v>28</v>
      </c>
      <c r="B14" s="26" t="s">
        <v>26</v>
      </c>
      <c r="C14" s="27"/>
      <c r="D14" s="16" t="s">
        <v>27</v>
      </c>
      <c r="E14" s="16">
        <v>6912</v>
      </c>
      <c r="F14" s="16"/>
      <c r="G14" s="16"/>
      <c r="H14" s="16"/>
      <c r="I14" s="28">
        <v>6912</v>
      </c>
      <c r="J14" s="28">
        <f t="shared" si="18"/>
        <v>3456</v>
      </c>
      <c r="K14" s="18"/>
      <c r="L14" s="83"/>
      <c r="M14" s="84"/>
      <c r="N14" s="19"/>
      <c r="O14" s="19"/>
      <c r="P14" s="19"/>
      <c r="Q14" s="19"/>
      <c r="R14" s="20">
        <f t="shared" si="0"/>
        <v>0</v>
      </c>
      <c r="S14" s="19">
        <v>576</v>
      </c>
      <c r="T14" s="19"/>
      <c r="U14" s="19"/>
      <c r="V14" s="19"/>
      <c r="W14" s="20">
        <f t="shared" si="1"/>
        <v>576</v>
      </c>
      <c r="X14" s="19">
        <v>576</v>
      </c>
      <c r="Y14" s="19"/>
      <c r="Z14" s="19"/>
      <c r="AA14" s="19"/>
      <c r="AB14" s="20">
        <f t="shared" si="2"/>
        <v>576</v>
      </c>
      <c r="AC14" s="19"/>
      <c r="AD14" s="19"/>
      <c r="AE14" s="19"/>
      <c r="AF14" s="19"/>
      <c r="AG14" s="20">
        <f t="shared" si="3"/>
        <v>0</v>
      </c>
      <c r="AH14" s="29">
        <f t="shared" si="4"/>
        <v>1152</v>
      </c>
      <c r="AI14" s="30">
        <v>576</v>
      </c>
      <c r="AJ14" s="30"/>
      <c r="AK14" s="30"/>
      <c r="AL14" s="30"/>
      <c r="AM14" s="29">
        <f t="shared" si="5"/>
        <v>576</v>
      </c>
      <c r="AN14" s="30"/>
      <c r="AO14" s="30"/>
      <c r="AP14" s="30"/>
      <c r="AQ14" s="30"/>
      <c r="AR14" s="29">
        <f t="shared" si="6"/>
        <v>0</v>
      </c>
      <c r="AS14" s="30"/>
      <c r="AT14" s="30"/>
      <c r="AU14" s="30"/>
      <c r="AV14" s="30"/>
      <c r="AW14" s="29">
        <f t="shared" si="7"/>
        <v>0</v>
      </c>
      <c r="AX14" s="30">
        <v>576</v>
      </c>
      <c r="AY14" s="30"/>
      <c r="AZ14" s="30"/>
      <c r="BA14" s="30"/>
      <c r="BB14" s="29">
        <f t="shared" si="8"/>
        <v>576</v>
      </c>
      <c r="BC14" s="30">
        <v>576</v>
      </c>
      <c r="BD14" s="30"/>
      <c r="BE14" s="30"/>
      <c r="BF14" s="30"/>
      <c r="BG14" s="29">
        <f t="shared" si="19"/>
        <v>576</v>
      </c>
      <c r="BH14" s="30">
        <v>576</v>
      </c>
      <c r="BI14" s="30"/>
      <c r="BJ14" s="30"/>
      <c r="BK14" s="30"/>
      <c r="BL14" s="29">
        <f t="shared" si="20"/>
        <v>576</v>
      </c>
      <c r="BM14" s="29">
        <f t="shared" si="9"/>
        <v>2304</v>
      </c>
      <c r="BN14" s="19"/>
      <c r="BO14" s="19"/>
      <c r="BP14" s="19"/>
      <c r="BQ14" s="19"/>
      <c r="BR14" s="20">
        <f t="shared" si="10"/>
        <v>0</v>
      </c>
      <c r="BS14" s="19"/>
      <c r="BT14" s="19"/>
      <c r="BU14" s="19"/>
      <c r="BV14" s="19"/>
      <c r="BW14" s="20">
        <f t="shared" si="11"/>
        <v>0</v>
      </c>
      <c r="BX14" s="19"/>
      <c r="BY14" s="19"/>
      <c r="BZ14" s="19"/>
      <c r="CA14" s="19"/>
      <c r="CB14" s="20">
        <f t="shared" si="12"/>
        <v>0</v>
      </c>
      <c r="CC14" s="19"/>
      <c r="CD14" s="19"/>
      <c r="CE14" s="19"/>
      <c r="CF14" s="19"/>
      <c r="CG14" s="20">
        <f t="shared" si="13"/>
        <v>0</v>
      </c>
      <c r="CH14" s="19"/>
      <c r="CI14" s="19"/>
      <c r="CJ14" s="19"/>
      <c r="CK14" s="19"/>
      <c r="CL14" s="20">
        <f t="shared" si="14"/>
        <v>0</v>
      </c>
      <c r="CM14" s="19"/>
      <c r="CN14" s="19"/>
      <c r="CO14" s="19"/>
      <c r="CP14" s="19"/>
      <c r="CQ14" s="20">
        <f t="shared" si="15"/>
        <v>0</v>
      </c>
      <c r="CR14" s="20">
        <f t="shared" si="16"/>
        <v>0</v>
      </c>
      <c r="CS14" s="22">
        <f t="shared" ref="CS14:CV14" si="22">N14+S14+X14+AC14+AI14+AN14+AS14+AX14+BC14+BH14+BN14+BS14+BX14+CC14+CH14+CM14</f>
        <v>3456</v>
      </c>
      <c r="CT14" s="22">
        <f t="shared" si="22"/>
        <v>0</v>
      </c>
      <c r="CU14" s="22">
        <f t="shared" si="22"/>
        <v>0</v>
      </c>
      <c r="CV14" s="22">
        <f t="shared" si="22"/>
        <v>0</v>
      </c>
      <c r="CW14" s="23">
        <f t="shared" ref="CW14:CW25" si="23">SUM(CS14:CV14)</f>
        <v>3456</v>
      </c>
      <c r="CX14" s="31"/>
      <c r="CY14" s="24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ht="28.5">
      <c r="A15" s="25" t="s">
        <v>29</v>
      </c>
      <c r="B15" s="26" t="s">
        <v>26</v>
      </c>
      <c r="C15" s="27"/>
      <c r="D15" s="16" t="s">
        <v>27</v>
      </c>
      <c r="E15" s="16">
        <v>6912</v>
      </c>
      <c r="F15" s="16"/>
      <c r="G15" s="16"/>
      <c r="H15" s="16"/>
      <c r="I15" s="28">
        <v>6912</v>
      </c>
      <c r="J15" s="28">
        <f t="shared" si="18"/>
        <v>4320</v>
      </c>
      <c r="K15" s="18"/>
      <c r="L15" s="83"/>
      <c r="M15" s="84"/>
      <c r="N15" s="19"/>
      <c r="O15" s="19"/>
      <c r="P15" s="19"/>
      <c r="Q15" s="19"/>
      <c r="R15" s="20">
        <f t="shared" si="0"/>
        <v>0</v>
      </c>
      <c r="S15" s="19">
        <v>576</v>
      </c>
      <c r="T15" s="19"/>
      <c r="U15" s="19"/>
      <c r="V15" s="19"/>
      <c r="W15" s="20">
        <f t="shared" si="1"/>
        <v>576</v>
      </c>
      <c r="X15" s="19">
        <v>576</v>
      </c>
      <c r="Y15" s="19"/>
      <c r="Z15" s="19"/>
      <c r="AA15" s="19"/>
      <c r="AB15" s="20">
        <f t="shared" si="2"/>
        <v>576</v>
      </c>
      <c r="AC15" s="19"/>
      <c r="AD15" s="19"/>
      <c r="AE15" s="19"/>
      <c r="AF15" s="19"/>
      <c r="AG15" s="20">
        <f t="shared" si="3"/>
        <v>0</v>
      </c>
      <c r="AH15" s="29">
        <f t="shared" si="4"/>
        <v>1152</v>
      </c>
      <c r="AI15" s="30">
        <v>864</v>
      </c>
      <c r="AJ15" s="30"/>
      <c r="AK15" s="30"/>
      <c r="AL15" s="30"/>
      <c r="AM15" s="29">
        <f t="shared" si="5"/>
        <v>864</v>
      </c>
      <c r="AN15" s="30"/>
      <c r="AO15" s="30"/>
      <c r="AP15" s="30"/>
      <c r="AQ15" s="30"/>
      <c r="AR15" s="29">
        <f t="shared" si="6"/>
        <v>0</v>
      </c>
      <c r="AS15" s="30"/>
      <c r="AT15" s="30"/>
      <c r="AU15" s="30"/>
      <c r="AV15" s="30"/>
      <c r="AW15" s="29">
        <f t="shared" si="7"/>
        <v>0</v>
      </c>
      <c r="AX15" s="30">
        <v>864</v>
      </c>
      <c r="AY15" s="30"/>
      <c r="AZ15" s="30"/>
      <c r="BA15" s="30"/>
      <c r="BB15" s="29">
        <f t="shared" si="8"/>
        <v>864</v>
      </c>
      <c r="BC15" s="30">
        <v>864</v>
      </c>
      <c r="BD15" s="30"/>
      <c r="BE15" s="30"/>
      <c r="BF15" s="30"/>
      <c r="BG15" s="29">
        <f t="shared" si="19"/>
        <v>864</v>
      </c>
      <c r="BH15" s="30">
        <v>576</v>
      </c>
      <c r="BI15" s="30"/>
      <c r="BJ15" s="30"/>
      <c r="BK15" s="30"/>
      <c r="BL15" s="29">
        <f t="shared" si="20"/>
        <v>576</v>
      </c>
      <c r="BM15" s="29">
        <f t="shared" si="9"/>
        <v>3168</v>
      </c>
      <c r="BN15" s="19"/>
      <c r="BO15" s="19"/>
      <c r="BP15" s="19"/>
      <c r="BQ15" s="19"/>
      <c r="BR15" s="20">
        <f t="shared" si="10"/>
        <v>0</v>
      </c>
      <c r="BS15" s="19"/>
      <c r="BT15" s="19"/>
      <c r="BU15" s="19"/>
      <c r="BV15" s="19"/>
      <c r="BW15" s="20">
        <f t="shared" si="11"/>
        <v>0</v>
      </c>
      <c r="BX15" s="19"/>
      <c r="BY15" s="19"/>
      <c r="BZ15" s="19"/>
      <c r="CA15" s="19"/>
      <c r="CB15" s="20">
        <f t="shared" si="12"/>
        <v>0</v>
      </c>
      <c r="CC15" s="19"/>
      <c r="CD15" s="19"/>
      <c r="CE15" s="19"/>
      <c r="CF15" s="19"/>
      <c r="CG15" s="20">
        <f t="shared" si="13"/>
        <v>0</v>
      </c>
      <c r="CH15" s="19"/>
      <c r="CI15" s="19"/>
      <c r="CJ15" s="19"/>
      <c r="CK15" s="19"/>
      <c r="CL15" s="20">
        <f t="shared" si="14"/>
        <v>0</v>
      </c>
      <c r="CM15" s="19"/>
      <c r="CN15" s="19"/>
      <c r="CO15" s="19"/>
      <c r="CP15" s="19"/>
      <c r="CQ15" s="20">
        <f t="shared" si="15"/>
        <v>0</v>
      </c>
      <c r="CR15" s="20">
        <f t="shared" si="16"/>
        <v>0</v>
      </c>
      <c r="CS15" s="22">
        <f t="shared" ref="CS15:CV15" si="24">N15+S15+X15+AC15+AI15+AN15+AS15+AX15+BC15+BH15+BN15+BS15+BX15+CC15+CH15+CM15</f>
        <v>4320</v>
      </c>
      <c r="CT15" s="22">
        <f t="shared" si="24"/>
        <v>0</v>
      </c>
      <c r="CU15" s="22">
        <f t="shared" si="24"/>
        <v>0</v>
      </c>
      <c r="CV15" s="22">
        <f t="shared" si="24"/>
        <v>0</v>
      </c>
      <c r="CW15" s="23">
        <f t="shared" si="23"/>
        <v>4320</v>
      </c>
      <c r="CX15" s="31"/>
      <c r="CY15" s="24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ht="28.5">
      <c r="A16" s="25" t="s">
        <v>30</v>
      </c>
      <c r="B16" s="26" t="s">
        <v>26</v>
      </c>
      <c r="C16" s="27"/>
      <c r="D16" s="16" t="s">
        <v>27</v>
      </c>
      <c r="E16" s="16"/>
      <c r="F16" s="16"/>
      <c r="G16" s="16"/>
      <c r="H16" s="16">
        <v>132.6</v>
      </c>
      <c r="I16" s="28">
        <v>132.6</v>
      </c>
      <c r="J16" s="28">
        <f t="shared" si="18"/>
        <v>0</v>
      </c>
      <c r="K16" s="18"/>
      <c r="L16" s="83"/>
      <c r="M16" s="84"/>
      <c r="N16" s="19"/>
      <c r="O16" s="19"/>
      <c r="P16" s="19"/>
      <c r="Q16" s="19"/>
      <c r="R16" s="20">
        <f t="shared" si="0"/>
        <v>0</v>
      </c>
      <c r="S16" s="19"/>
      <c r="T16" s="19"/>
      <c r="U16" s="19"/>
      <c r="V16" s="19"/>
      <c r="W16" s="20">
        <f t="shared" si="1"/>
        <v>0</v>
      </c>
      <c r="X16" s="19"/>
      <c r="Y16" s="19"/>
      <c r="Z16" s="19"/>
      <c r="AA16" s="19"/>
      <c r="AB16" s="20">
        <f t="shared" si="2"/>
        <v>0</v>
      </c>
      <c r="AC16" s="19"/>
      <c r="AD16" s="19"/>
      <c r="AE16" s="19"/>
      <c r="AF16" s="19"/>
      <c r="AG16" s="20">
        <f t="shared" si="3"/>
        <v>0</v>
      </c>
      <c r="AH16" s="29">
        <f t="shared" si="4"/>
        <v>0</v>
      </c>
      <c r="AI16" s="30"/>
      <c r="AJ16" s="30"/>
      <c r="AK16" s="30"/>
      <c r="AL16" s="30"/>
      <c r="AM16" s="29">
        <f t="shared" si="5"/>
        <v>0</v>
      </c>
      <c r="AN16" s="30"/>
      <c r="AO16" s="30"/>
      <c r="AP16" s="30"/>
      <c r="AQ16" s="30"/>
      <c r="AR16" s="29">
        <f t="shared" si="6"/>
        <v>0</v>
      </c>
      <c r="AS16" s="30"/>
      <c r="AT16" s="30"/>
      <c r="AU16" s="30"/>
      <c r="AV16" s="30"/>
      <c r="AW16" s="29">
        <f t="shared" si="7"/>
        <v>0</v>
      </c>
      <c r="AX16" s="30"/>
      <c r="AY16" s="30"/>
      <c r="AZ16" s="30"/>
      <c r="BA16" s="30"/>
      <c r="BB16" s="29">
        <f t="shared" si="8"/>
        <v>0</v>
      </c>
      <c r="BC16" s="30"/>
      <c r="BD16" s="30"/>
      <c r="BE16" s="30"/>
      <c r="BF16" s="30"/>
      <c r="BG16" s="29">
        <f t="shared" si="19"/>
        <v>0</v>
      </c>
      <c r="BH16" s="30"/>
      <c r="BI16" s="30"/>
      <c r="BJ16" s="30"/>
      <c r="BK16" s="30"/>
      <c r="BL16" s="29">
        <f t="shared" si="20"/>
        <v>0</v>
      </c>
      <c r="BM16" s="29">
        <f t="shared" si="9"/>
        <v>0</v>
      </c>
      <c r="BN16" s="19"/>
      <c r="BO16" s="19"/>
      <c r="BP16" s="19"/>
      <c r="BQ16" s="19"/>
      <c r="BR16" s="20">
        <f t="shared" si="10"/>
        <v>0</v>
      </c>
      <c r="BS16" s="19"/>
      <c r="BT16" s="19"/>
      <c r="BU16" s="19"/>
      <c r="BV16" s="19"/>
      <c r="BW16" s="20">
        <f t="shared" si="11"/>
        <v>0</v>
      </c>
      <c r="BX16" s="19"/>
      <c r="BY16" s="19"/>
      <c r="BZ16" s="19"/>
      <c r="CA16" s="19"/>
      <c r="CB16" s="20">
        <f t="shared" si="12"/>
        <v>0</v>
      </c>
      <c r="CC16" s="19"/>
      <c r="CD16" s="19"/>
      <c r="CE16" s="19"/>
      <c r="CF16" s="19"/>
      <c r="CG16" s="20">
        <f t="shared" si="13"/>
        <v>0</v>
      </c>
      <c r="CH16" s="19"/>
      <c r="CI16" s="19"/>
      <c r="CJ16" s="19"/>
      <c r="CK16" s="19"/>
      <c r="CL16" s="20">
        <f t="shared" si="14"/>
        <v>0</v>
      </c>
      <c r="CM16" s="19"/>
      <c r="CN16" s="19"/>
      <c r="CO16" s="19"/>
      <c r="CP16" s="19"/>
      <c r="CQ16" s="20">
        <f t="shared" si="15"/>
        <v>0</v>
      </c>
      <c r="CR16" s="20">
        <f t="shared" si="16"/>
        <v>0</v>
      </c>
      <c r="CS16" s="22">
        <f t="shared" ref="CS16:CV16" si="25">N16+S16+X16+AC16+AI16+AN16+AS16+AX16+BC16+BH16+BN16+BS16+BX16+CC16+CH16+CM16</f>
        <v>0</v>
      </c>
      <c r="CT16" s="22">
        <f t="shared" si="25"/>
        <v>0</v>
      </c>
      <c r="CU16" s="22">
        <f t="shared" si="25"/>
        <v>0</v>
      </c>
      <c r="CV16" s="22">
        <f t="shared" si="25"/>
        <v>0</v>
      </c>
      <c r="CW16" s="23">
        <f t="shared" si="23"/>
        <v>0</v>
      </c>
      <c r="CX16" s="31"/>
      <c r="CY16" s="24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>
      <c r="A17" s="15" t="s">
        <v>31</v>
      </c>
      <c r="B17" s="16"/>
      <c r="C17" s="16"/>
      <c r="D17" s="16"/>
      <c r="E17" s="16"/>
      <c r="F17" s="16"/>
      <c r="G17" s="16"/>
      <c r="H17" s="16"/>
      <c r="I17" s="17">
        <v>0</v>
      </c>
      <c r="J17" s="17">
        <f t="shared" si="18"/>
        <v>0</v>
      </c>
      <c r="K17" s="18"/>
      <c r="L17" s="83"/>
      <c r="M17" s="84"/>
      <c r="N17" s="19"/>
      <c r="O17" s="19"/>
      <c r="P17" s="19"/>
      <c r="Q17" s="19"/>
      <c r="R17" s="20">
        <f t="shared" si="0"/>
        <v>0</v>
      </c>
      <c r="S17" s="19"/>
      <c r="T17" s="19"/>
      <c r="U17" s="19"/>
      <c r="V17" s="19"/>
      <c r="W17" s="20">
        <f t="shared" si="1"/>
        <v>0</v>
      </c>
      <c r="X17" s="19"/>
      <c r="Y17" s="19"/>
      <c r="Z17" s="19"/>
      <c r="AA17" s="19"/>
      <c r="AB17" s="20">
        <f t="shared" si="2"/>
        <v>0</v>
      </c>
      <c r="AC17" s="19"/>
      <c r="AD17" s="19"/>
      <c r="AE17" s="19"/>
      <c r="AF17" s="19"/>
      <c r="AG17" s="20">
        <f t="shared" si="3"/>
        <v>0</v>
      </c>
      <c r="AH17" s="21">
        <f t="shared" si="4"/>
        <v>0</v>
      </c>
      <c r="AI17" s="21"/>
      <c r="AJ17" s="21"/>
      <c r="AK17" s="21"/>
      <c r="AL17" s="21"/>
      <c r="AM17" s="21">
        <f t="shared" si="5"/>
        <v>0</v>
      </c>
      <c r="AN17" s="21"/>
      <c r="AO17" s="21"/>
      <c r="AP17" s="21"/>
      <c r="AQ17" s="21"/>
      <c r="AR17" s="21">
        <f t="shared" si="6"/>
        <v>0</v>
      </c>
      <c r="AS17" s="21"/>
      <c r="AT17" s="21"/>
      <c r="AU17" s="21"/>
      <c r="AV17" s="21"/>
      <c r="AW17" s="21">
        <f t="shared" si="7"/>
        <v>0</v>
      </c>
      <c r="AX17" s="21"/>
      <c r="AY17" s="21"/>
      <c r="AZ17" s="21"/>
      <c r="BA17" s="21"/>
      <c r="BB17" s="21">
        <f t="shared" si="8"/>
        <v>0</v>
      </c>
      <c r="BC17" s="21"/>
      <c r="BD17" s="21"/>
      <c r="BE17" s="21"/>
      <c r="BF17" s="21"/>
      <c r="BG17" s="21">
        <f t="shared" si="19"/>
        <v>0</v>
      </c>
      <c r="BH17" s="21"/>
      <c r="BI17" s="21"/>
      <c r="BJ17" s="21"/>
      <c r="BK17" s="21"/>
      <c r="BL17" s="21">
        <f t="shared" si="20"/>
        <v>0</v>
      </c>
      <c r="BM17" s="21">
        <f t="shared" si="9"/>
        <v>0</v>
      </c>
      <c r="BN17" s="19"/>
      <c r="BO17" s="19"/>
      <c r="BP17" s="19"/>
      <c r="BQ17" s="19"/>
      <c r="BR17" s="20">
        <f t="shared" si="10"/>
        <v>0</v>
      </c>
      <c r="BS17" s="19"/>
      <c r="BT17" s="19"/>
      <c r="BU17" s="19"/>
      <c r="BV17" s="19"/>
      <c r="BW17" s="20">
        <f t="shared" si="11"/>
        <v>0</v>
      </c>
      <c r="BX17" s="19"/>
      <c r="BY17" s="19"/>
      <c r="BZ17" s="19"/>
      <c r="CA17" s="19"/>
      <c r="CB17" s="20">
        <f t="shared" si="12"/>
        <v>0</v>
      </c>
      <c r="CC17" s="19"/>
      <c r="CD17" s="19"/>
      <c r="CE17" s="19"/>
      <c r="CF17" s="19"/>
      <c r="CG17" s="20">
        <f t="shared" si="13"/>
        <v>0</v>
      </c>
      <c r="CH17" s="19"/>
      <c r="CI17" s="19"/>
      <c r="CJ17" s="19"/>
      <c r="CK17" s="19"/>
      <c r="CL17" s="20">
        <f t="shared" si="14"/>
        <v>0</v>
      </c>
      <c r="CM17" s="19"/>
      <c r="CN17" s="19"/>
      <c r="CO17" s="19"/>
      <c r="CP17" s="19"/>
      <c r="CQ17" s="20">
        <f t="shared" si="15"/>
        <v>0</v>
      </c>
      <c r="CR17" s="20">
        <f t="shared" si="16"/>
        <v>0</v>
      </c>
      <c r="CS17" s="22">
        <f t="shared" ref="CS17:CV17" si="26">N17+S17+X17+AC17+AI17+AN17+AS17+AX17+BC17+BH17+BN17+BS17+BX17+CC17+CH17+CM17</f>
        <v>0</v>
      </c>
      <c r="CT17" s="22">
        <f t="shared" si="26"/>
        <v>0</v>
      </c>
      <c r="CU17" s="22">
        <f t="shared" si="26"/>
        <v>0</v>
      </c>
      <c r="CV17" s="22">
        <f t="shared" si="26"/>
        <v>0</v>
      </c>
      <c r="CW17" s="23">
        <f t="shared" si="23"/>
        <v>0</v>
      </c>
      <c r="CX17" s="31"/>
      <c r="CY17" s="24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ht="42.75">
      <c r="A18" s="25" t="s">
        <v>32</v>
      </c>
      <c r="B18" s="26" t="s">
        <v>26</v>
      </c>
      <c r="C18" s="27"/>
      <c r="D18" s="16" t="s">
        <v>27</v>
      </c>
      <c r="E18" s="16"/>
      <c r="F18" s="16">
        <v>11880</v>
      </c>
      <c r="G18" s="16"/>
      <c r="H18" s="16"/>
      <c r="I18" s="28">
        <v>11880</v>
      </c>
      <c r="J18" s="28">
        <f t="shared" si="18"/>
        <v>7920</v>
      </c>
      <c r="K18" s="18"/>
      <c r="L18" s="83"/>
      <c r="M18" s="84"/>
      <c r="N18" s="19"/>
      <c r="O18" s="19"/>
      <c r="P18" s="19"/>
      <c r="Q18" s="19"/>
      <c r="R18" s="20">
        <f t="shared" si="0"/>
        <v>0</v>
      </c>
      <c r="S18" s="19"/>
      <c r="T18" s="19"/>
      <c r="U18" s="19"/>
      <c r="V18" s="19"/>
      <c r="W18" s="20">
        <f t="shared" si="1"/>
        <v>0</v>
      </c>
      <c r="X18" s="19"/>
      <c r="Y18" s="19"/>
      <c r="Z18" s="19"/>
      <c r="AA18" s="19"/>
      <c r="AB18" s="20">
        <f t="shared" si="2"/>
        <v>0</v>
      </c>
      <c r="AC18" s="19"/>
      <c r="AD18" s="19"/>
      <c r="AE18" s="19"/>
      <c r="AF18" s="19"/>
      <c r="AG18" s="20">
        <f t="shared" si="3"/>
        <v>0</v>
      </c>
      <c r="AH18" s="29">
        <f t="shared" si="4"/>
        <v>0</v>
      </c>
      <c r="AI18" s="30"/>
      <c r="AJ18" s="30">
        <v>2640</v>
      </c>
      <c r="AK18" s="30"/>
      <c r="AL18" s="30"/>
      <c r="AM18" s="29">
        <f t="shared" si="5"/>
        <v>2640</v>
      </c>
      <c r="AN18" s="30"/>
      <c r="AO18" s="30">
        <v>2640</v>
      </c>
      <c r="AP18" s="30"/>
      <c r="AQ18" s="30"/>
      <c r="AR18" s="29">
        <f t="shared" si="6"/>
        <v>2640</v>
      </c>
      <c r="AS18" s="30"/>
      <c r="AT18" s="30">
        <v>2640</v>
      </c>
      <c r="AU18" s="30"/>
      <c r="AV18" s="30"/>
      <c r="AW18" s="29">
        <f t="shared" si="7"/>
        <v>2640</v>
      </c>
      <c r="AX18" s="30"/>
      <c r="AY18" s="30"/>
      <c r="AZ18" s="30"/>
      <c r="BA18" s="30"/>
      <c r="BB18" s="29">
        <f t="shared" si="8"/>
        <v>0</v>
      </c>
      <c r="BC18" s="30"/>
      <c r="BD18" s="30"/>
      <c r="BE18" s="30"/>
      <c r="BF18" s="30"/>
      <c r="BG18" s="29">
        <f t="shared" si="19"/>
        <v>0</v>
      </c>
      <c r="BH18" s="30"/>
      <c r="BI18" s="30"/>
      <c r="BJ18" s="30"/>
      <c r="BK18" s="30"/>
      <c r="BL18" s="29">
        <f t="shared" si="20"/>
        <v>0</v>
      </c>
      <c r="BM18" s="29">
        <f t="shared" si="9"/>
        <v>7920</v>
      </c>
      <c r="BN18" s="19"/>
      <c r="BO18" s="19"/>
      <c r="BP18" s="19"/>
      <c r="BQ18" s="19"/>
      <c r="BR18" s="20">
        <f t="shared" si="10"/>
        <v>0</v>
      </c>
      <c r="BS18" s="19"/>
      <c r="BT18" s="19"/>
      <c r="BU18" s="19"/>
      <c r="BV18" s="19"/>
      <c r="BW18" s="20">
        <f t="shared" si="11"/>
        <v>0</v>
      </c>
      <c r="BX18" s="19"/>
      <c r="BY18" s="19"/>
      <c r="BZ18" s="19"/>
      <c r="CA18" s="19"/>
      <c r="CB18" s="20">
        <f t="shared" si="12"/>
        <v>0</v>
      </c>
      <c r="CC18" s="19"/>
      <c r="CD18" s="19"/>
      <c r="CE18" s="19"/>
      <c r="CF18" s="19"/>
      <c r="CG18" s="20">
        <f t="shared" si="13"/>
        <v>0</v>
      </c>
      <c r="CH18" s="19"/>
      <c r="CI18" s="19"/>
      <c r="CJ18" s="19"/>
      <c r="CK18" s="19"/>
      <c r="CL18" s="20">
        <f t="shared" si="14"/>
        <v>0</v>
      </c>
      <c r="CM18" s="19"/>
      <c r="CN18" s="19"/>
      <c r="CO18" s="19"/>
      <c r="CP18" s="19"/>
      <c r="CQ18" s="20">
        <f t="shared" si="15"/>
        <v>0</v>
      </c>
      <c r="CR18" s="20">
        <f t="shared" si="16"/>
        <v>0</v>
      </c>
      <c r="CS18" s="22">
        <f t="shared" ref="CS18:CV18" si="27">N18+S18+X18+AC18+AI18+AN18+AS18+AX18+BC18+BH18+BN18+BS18+BX18+CC18+CH18+CM18</f>
        <v>0</v>
      </c>
      <c r="CT18" s="22">
        <f t="shared" si="27"/>
        <v>7920</v>
      </c>
      <c r="CU18" s="22">
        <f t="shared" si="27"/>
        <v>0</v>
      </c>
      <c r="CV18" s="22">
        <f t="shared" si="27"/>
        <v>0</v>
      </c>
      <c r="CW18" s="23">
        <f t="shared" si="23"/>
        <v>7920</v>
      </c>
      <c r="CX18" s="31"/>
      <c r="CY18" s="24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>
      <c r="A19" s="15" t="s">
        <v>33</v>
      </c>
      <c r="B19" s="16"/>
      <c r="C19" s="16"/>
      <c r="D19" s="16"/>
      <c r="E19" s="16"/>
      <c r="F19" s="16"/>
      <c r="G19" s="16"/>
      <c r="H19" s="16"/>
      <c r="I19" s="17">
        <v>0</v>
      </c>
      <c r="J19" s="17">
        <f t="shared" si="18"/>
        <v>0</v>
      </c>
      <c r="K19" s="18"/>
      <c r="L19" s="83"/>
      <c r="M19" s="84"/>
      <c r="N19" s="19"/>
      <c r="O19" s="19"/>
      <c r="P19" s="19"/>
      <c r="Q19" s="19"/>
      <c r="R19" s="20">
        <f t="shared" si="0"/>
        <v>0</v>
      </c>
      <c r="S19" s="19"/>
      <c r="T19" s="19"/>
      <c r="U19" s="19"/>
      <c r="V19" s="19"/>
      <c r="W19" s="20">
        <f t="shared" si="1"/>
        <v>0</v>
      </c>
      <c r="X19" s="19"/>
      <c r="Y19" s="19"/>
      <c r="Z19" s="19"/>
      <c r="AA19" s="19"/>
      <c r="AB19" s="20">
        <f t="shared" si="2"/>
        <v>0</v>
      </c>
      <c r="AC19" s="19"/>
      <c r="AD19" s="19"/>
      <c r="AE19" s="19"/>
      <c r="AF19" s="19"/>
      <c r="AG19" s="20">
        <f t="shared" si="3"/>
        <v>0</v>
      </c>
      <c r="AH19" s="21">
        <f t="shared" si="4"/>
        <v>0</v>
      </c>
      <c r="AI19" s="21"/>
      <c r="AJ19" s="21"/>
      <c r="AK19" s="21"/>
      <c r="AL19" s="21"/>
      <c r="AM19" s="21">
        <f t="shared" si="5"/>
        <v>0</v>
      </c>
      <c r="AN19" s="21"/>
      <c r="AO19" s="21"/>
      <c r="AP19" s="21"/>
      <c r="AQ19" s="21"/>
      <c r="AR19" s="21">
        <f t="shared" si="6"/>
        <v>0</v>
      </c>
      <c r="AS19" s="21"/>
      <c r="AT19" s="21"/>
      <c r="AU19" s="21"/>
      <c r="AV19" s="21"/>
      <c r="AW19" s="21">
        <f t="shared" si="7"/>
        <v>0</v>
      </c>
      <c r="AX19" s="21"/>
      <c r="AY19" s="21"/>
      <c r="AZ19" s="21"/>
      <c r="BA19" s="21"/>
      <c r="BB19" s="21">
        <f t="shared" si="8"/>
        <v>0</v>
      </c>
      <c r="BC19" s="21"/>
      <c r="BD19" s="21"/>
      <c r="BE19" s="21"/>
      <c r="BF19" s="21"/>
      <c r="BG19" s="21">
        <f t="shared" si="19"/>
        <v>0</v>
      </c>
      <c r="BH19" s="21"/>
      <c r="BI19" s="21"/>
      <c r="BJ19" s="21"/>
      <c r="BK19" s="21"/>
      <c r="BL19" s="21">
        <f t="shared" si="20"/>
        <v>0</v>
      </c>
      <c r="BM19" s="21">
        <f t="shared" si="9"/>
        <v>0</v>
      </c>
      <c r="BN19" s="19"/>
      <c r="BO19" s="19"/>
      <c r="BP19" s="19"/>
      <c r="BQ19" s="19"/>
      <c r="BR19" s="20">
        <f t="shared" si="10"/>
        <v>0</v>
      </c>
      <c r="BS19" s="19"/>
      <c r="BT19" s="19"/>
      <c r="BU19" s="19"/>
      <c r="BV19" s="19"/>
      <c r="BW19" s="20">
        <f t="shared" si="11"/>
        <v>0</v>
      </c>
      <c r="BX19" s="19"/>
      <c r="BY19" s="19"/>
      <c r="BZ19" s="19"/>
      <c r="CA19" s="19"/>
      <c r="CB19" s="20">
        <f t="shared" si="12"/>
        <v>0</v>
      </c>
      <c r="CC19" s="19"/>
      <c r="CD19" s="19"/>
      <c r="CE19" s="19"/>
      <c r="CF19" s="19"/>
      <c r="CG19" s="20">
        <f t="shared" si="13"/>
        <v>0</v>
      </c>
      <c r="CH19" s="19"/>
      <c r="CI19" s="19"/>
      <c r="CJ19" s="19"/>
      <c r="CK19" s="19"/>
      <c r="CL19" s="20">
        <f t="shared" si="14"/>
        <v>0</v>
      </c>
      <c r="CM19" s="19"/>
      <c r="CN19" s="19"/>
      <c r="CO19" s="19"/>
      <c r="CP19" s="19"/>
      <c r="CQ19" s="20">
        <f t="shared" si="15"/>
        <v>0</v>
      </c>
      <c r="CR19" s="20">
        <f t="shared" si="16"/>
        <v>0</v>
      </c>
      <c r="CS19" s="22">
        <f t="shared" ref="CS19:CV19" si="28">N19+S19+X19+AC19+AI19+AN19+AS19+AX19+BC19+BH19+BN19+BS19+BX19+CC19+CH19+CM19</f>
        <v>0</v>
      </c>
      <c r="CT19" s="22">
        <f t="shared" si="28"/>
        <v>0</v>
      </c>
      <c r="CU19" s="22">
        <f t="shared" si="28"/>
        <v>0</v>
      </c>
      <c r="CV19" s="22">
        <f t="shared" si="28"/>
        <v>0</v>
      </c>
      <c r="CW19" s="23">
        <f t="shared" si="23"/>
        <v>0</v>
      </c>
      <c r="CX19" s="31"/>
      <c r="CY19" s="24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>
      <c r="A20" s="25" t="s">
        <v>34</v>
      </c>
      <c r="B20" s="26"/>
      <c r="C20" s="26" t="s">
        <v>26</v>
      </c>
      <c r="D20" s="16" t="s">
        <v>35</v>
      </c>
      <c r="E20" s="16"/>
      <c r="F20" s="16">
        <v>16000</v>
      </c>
      <c r="G20" s="16"/>
      <c r="H20" s="16">
        <v>3300</v>
      </c>
      <c r="I20" s="28">
        <v>19300</v>
      </c>
      <c r="J20" s="28">
        <f t="shared" si="18"/>
        <v>12000</v>
      </c>
      <c r="K20" s="18"/>
      <c r="L20" s="83"/>
      <c r="M20" s="84"/>
      <c r="N20" s="19"/>
      <c r="O20" s="19"/>
      <c r="P20" s="19"/>
      <c r="Q20" s="19"/>
      <c r="R20" s="20">
        <f t="shared" si="0"/>
        <v>0</v>
      </c>
      <c r="S20" s="19"/>
      <c r="T20" s="19">
        <v>4000</v>
      </c>
      <c r="U20" s="19"/>
      <c r="V20" s="19"/>
      <c r="W20" s="20">
        <f t="shared" si="1"/>
        <v>4000</v>
      </c>
      <c r="X20" s="19"/>
      <c r="Y20" s="19"/>
      <c r="Z20" s="19"/>
      <c r="AA20" s="19"/>
      <c r="AB20" s="20">
        <f t="shared" si="2"/>
        <v>0</v>
      </c>
      <c r="AC20" s="19"/>
      <c r="AD20" s="19"/>
      <c r="AE20" s="19"/>
      <c r="AF20" s="19"/>
      <c r="AG20" s="20">
        <f t="shared" si="3"/>
        <v>0</v>
      </c>
      <c r="AH20" s="29">
        <f t="shared" si="4"/>
        <v>4000</v>
      </c>
      <c r="AI20" s="30"/>
      <c r="AJ20" s="30">
        <v>2000</v>
      </c>
      <c r="AK20" s="30"/>
      <c r="AL20" s="30"/>
      <c r="AM20" s="29">
        <f t="shared" si="5"/>
        <v>2000</v>
      </c>
      <c r="AN20" s="30"/>
      <c r="AO20" s="30">
        <v>2000</v>
      </c>
      <c r="AP20" s="30"/>
      <c r="AQ20" s="30"/>
      <c r="AR20" s="29">
        <f t="shared" si="6"/>
        <v>2000</v>
      </c>
      <c r="AS20" s="30"/>
      <c r="AT20" s="30">
        <v>2000</v>
      </c>
      <c r="AU20" s="30"/>
      <c r="AV20" s="30"/>
      <c r="AW20" s="29">
        <f t="shared" si="7"/>
        <v>2000</v>
      </c>
      <c r="AX20" s="30"/>
      <c r="AY20" s="30"/>
      <c r="AZ20" s="30"/>
      <c r="BA20" s="30"/>
      <c r="BB20" s="29">
        <f t="shared" si="8"/>
        <v>0</v>
      </c>
      <c r="BC20" s="30"/>
      <c r="BD20" s="30">
        <v>2000</v>
      </c>
      <c r="BE20" s="30"/>
      <c r="BF20" s="30"/>
      <c r="BG20" s="29">
        <f t="shared" si="19"/>
        <v>2000</v>
      </c>
      <c r="BH20" s="30"/>
      <c r="BI20" s="30"/>
      <c r="BJ20" s="30"/>
      <c r="BK20" s="30"/>
      <c r="BL20" s="29">
        <f t="shared" si="20"/>
        <v>0</v>
      </c>
      <c r="BM20" s="29">
        <f t="shared" si="9"/>
        <v>8000</v>
      </c>
      <c r="BN20" s="19"/>
      <c r="BO20" s="19"/>
      <c r="BP20" s="19"/>
      <c r="BQ20" s="19"/>
      <c r="BR20" s="20">
        <f t="shared" si="10"/>
        <v>0</v>
      </c>
      <c r="BS20" s="19"/>
      <c r="BT20" s="19"/>
      <c r="BU20" s="19"/>
      <c r="BV20" s="19"/>
      <c r="BW20" s="20">
        <f t="shared" si="11"/>
        <v>0</v>
      </c>
      <c r="BX20" s="19"/>
      <c r="BY20" s="19"/>
      <c r="BZ20" s="19"/>
      <c r="CA20" s="19"/>
      <c r="CB20" s="20">
        <f t="shared" si="12"/>
        <v>0</v>
      </c>
      <c r="CC20" s="19"/>
      <c r="CD20" s="19"/>
      <c r="CE20" s="19"/>
      <c r="CF20" s="19"/>
      <c r="CG20" s="20">
        <f t="shared" si="13"/>
        <v>0</v>
      </c>
      <c r="CH20" s="19"/>
      <c r="CI20" s="19"/>
      <c r="CJ20" s="19"/>
      <c r="CK20" s="19"/>
      <c r="CL20" s="20">
        <f t="shared" si="14"/>
        <v>0</v>
      </c>
      <c r="CM20" s="19"/>
      <c r="CN20" s="19"/>
      <c r="CO20" s="19"/>
      <c r="CP20" s="19"/>
      <c r="CQ20" s="20">
        <f t="shared" si="15"/>
        <v>0</v>
      </c>
      <c r="CR20" s="20">
        <f t="shared" si="16"/>
        <v>0</v>
      </c>
      <c r="CS20" s="22">
        <f t="shared" ref="CS20:CV20" si="29">N20+S20+X20+AC20+AI20+AN20+AS20+AX20+BC20+BH20+BN20+BS20+BX20+CC20+CH20+CM20</f>
        <v>0</v>
      </c>
      <c r="CT20" s="22">
        <f t="shared" si="29"/>
        <v>12000</v>
      </c>
      <c r="CU20" s="22">
        <f t="shared" si="29"/>
        <v>0</v>
      </c>
      <c r="CV20" s="22">
        <f t="shared" si="29"/>
        <v>0</v>
      </c>
      <c r="CW20" s="23">
        <f t="shared" si="23"/>
        <v>12000</v>
      </c>
      <c r="CX20" s="31"/>
      <c r="CY20" s="24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ht="28.5">
      <c r="A21" s="25" t="s">
        <v>36</v>
      </c>
      <c r="B21" s="26"/>
      <c r="C21" s="26" t="s">
        <v>26</v>
      </c>
      <c r="D21" s="16" t="s">
        <v>27</v>
      </c>
      <c r="E21" s="16"/>
      <c r="F21" s="16"/>
      <c r="G21" s="16">
        <v>1918.4</v>
      </c>
      <c r="H21" s="16"/>
      <c r="I21" s="28">
        <v>1918.4</v>
      </c>
      <c r="J21" s="28">
        <f t="shared" si="18"/>
        <v>4155</v>
      </c>
      <c r="K21" s="18"/>
      <c r="L21" s="83"/>
      <c r="M21" s="84"/>
      <c r="N21" s="19"/>
      <c r="O21" s="19"/>
      <c r="P21" s="19"/>
      <c r="Q21" s="19">
        <v>3299</v>
      </c>
      <c r="R21" s="20">
        <f t="shared" si="0"/>
        <v>3299</v>
      </c>
      <c r="S21" s="19"/>
      <c r="T21" s="19"/>
      <c r="U21" s="19"/>
      <c r="V21" s="19"/>
      <c r="W21" s="20">
        <f t="shared" si="1"/>
        <v>0</v>
      </c>
      <c r="X21" s="19"/>
      <c r="Y21" s="19"/>
      <c r="Z21" s="19">
        <v>124.54</v>
      </c>
      <c r="AA21" s="19"/>
      <c r="AB21" s="20">
        <f t="shared" si="2"/>
        <v>124.54</v>
      </c>
      <c r="AC21" s="19"/>
      <c r="AD21" s="19"/>
      <c r="AE21" s="19"/>
      <c r="AF21" s="19"/>
      <c r="AG21" s="20">
        <f t="shared" si="3"/>
        <v>0</v>
      </c>
      <c r="AH21" s="29">
        <f t="shared" si="4"/>
        <v>3423.54</v>
      </c>
      <c r="AI21" s="30"/>
      <c r="AJ21" s="30"/>
      <c r="AK21" s="30">
        <v>287.10000000000002</v>
      </c>
      <c r="AL21" s="30"/>
      <c r="AM21" s="29">
        <f t="shared" si="5"/>
        <v>287.10000000000002</v>
      </c>
      <c r="AN21" s="30"/>
      <c r="AO21" s="30"/>
      <c r="AP21" s="30">
        <v>124.54</v>
      </c>
      <c r="AQ21" s="30"/>
      <c r="AR21" s="29">
        <f t="shared" si="6"/>
        <v>124.54</v>
      </c>
      <c r="AS21" s="30"/>
      <c r="AT21" s="30"/>
      <c r="AU21" s="30">
        <v>159.91</v>
      </c>
      <c r="AV21" s="30"/>
      <c r="AW21" s="29">
        <f t="shared" si="7"/>
        <v>159.91</v>
      </c>
      <c r="AX21" s="30"/>
      <c r="AY21" s="30"/>
      <c r="AZ21" s="30"/>
      <c r="BA21" s="30"/>
      <c r="BB21" s="29">
        <f t="shared" si="8"/>
        <v>0</v>
      </c>
      <c r="BC21" s="30"/>
      <c r="BD21" s="30"/>
      <c r="BE21" s="30">
        <v>159.91</v>
      </c>
      <c r="BF21" s="30"/>
      <c r="BG21" s="29">
        <f t="shared" si="19"/>
        <v>159.91</v>
      </c>
      <c r="BH21" s="30"/>
      <c r="BI21" s="30"/>
      <c r="BJ21" s="30"/>
      <c r="BK21" s="30"/>
      <c r="BL21" s="29">
        <f t="shared" si="20"/>
        <v>0</v>
      </c>
      <c r="BM21" s="29">
        <f t="shared" si="9"/>
        <v>731.46</v>
      </c>
      <c r="BN21" s="19"/>
      <c r="BO21" s="19"/>
      <c r="BP21" s="19"/>
      <c r="BQ21" s="19"/>
      <c r="BR21" s="20">
        <f t="shared" si="10"/>
        <v>0</v>
      </c>
      <c r="BS21" s="19"/>
      <c r="BT21" s="19"/>
      <c r="BU21" s="19"/>
      <c r="BV21" s="19"/>
      <c r="BW21" s="20">
        <f t="shared" si="11"/>
        <v>0</v>
      </c>
      <c r="BX21" s="19"/>
      <c r="BY21" s="19"/>
      <c r="BZ21" s="19"/>
      <c r="CA21" s="19"/>
      <c r="CB21" s="20">
        <f t="shared" si="12"/>
        <v>0</v>
      </c>
      <c r="CC21" s="19"/>
      <c r="CD21" s="19"/>
      <c r="CE21" s="19"/>
      <c r="CF21" s="19"/>
      <c r="CG21" s="20">
        <f t="shared" si="13"/>
        <v>0</v>
      </c>
      <c r="CH21" s="19"/>
      <c r="CI21" s="19"/>
      <c r="CJ21" s="19"/>
      <c r="CK21" s="19"/>
      <c r="CL21" s="20">
        <f t="shared" si="14"/>
        <v>0</v>
      </c>
      <c r="CM21" s="19"/>
      <c r="CN21" s="19"/>
      <c r="CO21" s="19"/>
      <c r="CP21" s="19"/>
      <c r="CQ21" s="20">
        <f t="shared" si="15"/>
        <v>0</v>
      </c>
      <c r="CR21" s="20">
        <f t="shared" si="16"/>
        <v>0</v>
      </c>
      <c r="CS21" s="22">
        <f t="shared" ref="CS21:CV21" si="30">N21+S21+X21+AC21+AI21+AN21+AS21+AX21+BC21+BH21+BN21+BS21+BX21+CC21+CH21+CM21</f>
        <v>0</v>
      </c>
      <c r="CT21" s="22">
        <f t="shared" si="30"/>
        <v>0</v>
      </c>
      <c r="CU21" s="22">
        <f t="shared" si="30"/>
        <v>856</v>
      </c>
      <c r="CV21" s="22">
        <f t="shared" si="30"/>
        <v>3299</v>
      </c>
      <c r="CW21" s="23">
        <f t="shared" si="23"/>
        <v>4155</v>
      </c>
      <c r="CX21" s="31"/>
      <c r="CY21" s="24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>
      <c r="A22" s="15" t="s">
        <v>37</v>
      </c>
      <c r="B22" s="16"/>
      <c r="C22" s="16"/>
      <c r="D22" s="16"/>
      <c r="E22" s="16"/>
      <c r="F22" s="16"/>
      <c r="G22" s="16"/>
      <c r="H22" s="16"/>
      <c r="I22" s="17">
        <v>0</v>
      </c>
      <c r="J22" s="17">
        <f t="shared" si="18"/>
        <v>0</v>
      </c>
      <c r="K22" s="18"/>
      <c r="L22" s="83"/>
      <c r="M22" s="84"/>
      <c r="N22" s="19"/>
      <c r="O22" s="19"/>
      <c r="P22" s="19"/>
      <c r="Q22" s="19"/>
      <c r="R22" s="20">
        <f t="shared" si="0"/>
        <v>0</v>
      </c>
      <c r="S22" s="19"/>
      <c r="T22" s="19"/>
      <c r="U22" s="19"/>
      <c r="V22" s="19"/>
      <c r="W22" s="20">
        <f t="shared" si="1"/>
        <v>0</v>
      </c>
      <c r="X22" s="19"/>
      <c r="Y22" s="19"/>
      <c r="Z22" s="19"/>
      <c r="AA22" s="19"/>
      <c r="AB22" s="20">
        <f t="shared" si="2"/>
        <v>0</v>
      </c>
      <c r="AC22" s="19"/>
      <c r="AD22" s="19"/>
      <c r="AE22" s="19"/>
      <c r="AF22" s="19"/>
      <c r="AG22" s="20">
        <f t="shared" si="3"/>
        <v>0</v>
      </c>
      <c r="AH22" s="21">
        <f t="shared" si="4"/>
        <v>0</v>
      </c>
      <c r="AI22" s="21"/>
      <c r="AJ22" s="21"/>
      <c r="AK22" s="21"/>
      <c r="AL22" s="21"/>
      <c r="AM22" s="21">
        <f t="shared" si="5"/>
        <v>0</v>
      </c>
      <c r="AN22" s="21"/>
      <c r="AO22" s="21"/>
      <c r="AP22" s="21"/>
      <c r="AQ22" s="21"/>
      <c r="AR22" s="21">
        <f t="shared" si="6"/>
        <v>0</v>
      </c>
      <c r="AS22" s="21"/>
      <c r="AT22" s="21"/>
      <c r="AU22" s="21"/>
      <c r="AV22" s="21"/>
      <c r="AW22" s="21">
        <f t="shared" si="7"/>
        <v>0</v>
      </c>
      <c r="AX22" s="21"/>
      <c r="AY22" s="21"/>
      <c r="AZ22" s="21"/>
      <c r="BA22" s="21"/>
      <c r="BB22" s="21">
        <f t="shared" si="8"/>
        <v>0</v>
      </c>
      <c r="BC22" s="21"/>
      <c r="BD22" s="21"/>
      <c r="BE22" s="21"/>
      <c r="BF22" s="21"/>
      <c r="BG22" s="21">
        <f t="shared" si="19"/>
        <v>0</v>
      </c>
      <c r="BH22" s="21"/>
      <c r="BI22" s="21"/>
      <c r="BJ22" s="21"/>
      <c r="BK22" s="21"/>
      <c r="BL22" s="21">
        <f t="shared" si="20"/>
        <v>0</v>
      </c>
      <c r="BM22" s="21">
        <f t="shared" si="9"/>
        <v>0</v>
      </c>
      <c r="BN22" s="19"/>
      <c r="BO22" s="19"/>
      <c r="BP22" s="19"/>
      <c r="BQ22" s="19"/>
      <c r="BR22" s="20">
        <f t="shared" si="10"/>
        <v>0</v>
      </c>
      <c r="BS22" s="19"/>
      <c r="BT22" s="19"/>
      <c r="BU22" s="19"/>
      <c r="BV22" s="19"/>
      <c r="BW22" s="20">
        <f t="shared" si="11"/>
        <v>0</v>
      </c>
      <c r="BX22" s="19"/>
      <c r="BY22" s="19"/>
      <c r="BZ22" s="19"/>
      <c r="CA22" s="19"/>
      <c r="CB22" s="20">
        <f t="shared" si="12"/>
        <v>0</v>
      </c>
      <c r="CC22" s="19"/>
      <c r="CD22" s="19"/>
      <c r="CE22" s="19"/>
      <c r="CF22" s="19"/>
      <c r="CG22" s="20">
        <f t="shared" si="13"/>
        <v>0</v>
      </c>
      <c r="CH22" s="19"/>
      <c r="CI22" s="19"/>
      <c r="CJ22" s="19"/>
      <c r="CK22" s="19"/>
      <c r="CL22" s="20">
        <f t="shared" si="14"/>
        <v>0</v>
      </c>
      <c r="CM22" s="19"/>
      <c r="CN22" s="19"/>
      <c r="CO22" s="19"/>
      <c r="CP22" s="19"/>
      <c r="CQ22" s="20">
        <f t="shared" si="15"/>
        <v>0</v>
      </c>
      <c r="CR22" s="20">
        <f t="shared" si="16"/>
        <v>0</v>
      </c>
      <c r="CS22" s="22">
        <f t="shared" ref="CS22:CV22" si="31">N22+S22+X22+AC22+AI22+AN22+AS22+AX22+BC22+BH22+BN22+BS22+BX22+CC22+CH22+CM22</f>
        <v>0</v>
      </c>
      <c r="CT22" s="22">
        <f t="shared" si="31"/>
        <v>0</v>
      </c>
      <c r="CU22" s="22">
        <f t="shared" si="31"/>
        <v>0</v>
      </c>
      <c r="CV22" s="22">
        <f t="shared" si="31"/>
        <v>0</v>
      </c>
      <c r="CW22" s="23">
        <f t="shared" si="23"/>
        <v>0</v>
      </c>
      <c r="CX22" s="31"/>
      <c r="CY22" s="24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>
      <c r="A23" s="25" t="s">
        <v>38</v>
      </c>
      <c r="B23" s="26"/>
      <c r="C23" s="26" t="s">
        <v>26</v>
      </c>
      <c r="D23" s="16" t="s">
        <v>35</v>
      </c>
      <c r="E23" s="16"/>
      <c r="F23" s="16"/>
      <c r="G23" s="16"/>
      <c r="H23" s="16">
        <v>6000</v>
      </c>
      <c r="I23" s="28">
        <v>6000</v>
      </c>
      <c r="J23" s="28">
        <f t="shared" si="18"/>
        <v>6833.41</v>
      </c>
      <c r="K23" s="18"/>
      <c r="L23" s="83"/>
      <c r="M23" s="84"/>
      <c r="N23" s="19"/>
      <c r="O23" s="19"/>
      <c r="P23" s="19"/>
      <c r="Q23" s="19"/>
      <c r="R23" s="20">
        <f t="shared" si="0"/>
        <v>0</v>
      </c>
      <c r="S23" s="19"/>
      <c r="T23" s="19"/>
      <c r="U23" s="19"/>
      <c r="V23" s="19"/>
      <c r="W23" s="20">
        <f t="shared" si="1"/>
        <v>0</v>
      </c>
      <c r="X23" s="19"/>
      <c r="Y23" s="19"/>
      <c r="Z23" s="19"/>
      <c r="AA23" s="19"/>
      <c r="AB23" s="20">
        <f t="shared" si="2"/>
        <v>0</v>
      </c>
      <c r="AC23" s="19"/>
      <c r="AD23" s="19"/>
      <c r="AE23" s="19"/>
      <c r="AF23" s="19"/>
      <c r="AG23" s="20">
        <f t="shared" si="3"/>
        <v>0</v>
      </c>
      <c r="AH23" s="29">
        <f t="shared" si="4"/>
        <v>0</v>
      </c>
      <c r="AI23" s="30"/>
      <c r="AJ23" s="30"/>
      <c r="AK23" s="30"/>
      <c r="AL23" s="30">
        <v>3640</v>
      </c>
      <c r="AM23" s="29">
        <f t="shared" si="5"/>
        <v>3640</v>
      </c>
      <c r="AN23" s="30"/>
      <c r="AO23" s="30"/>
      <c r="AP23" s="30"/>
      <c r="AQ23" s="30"/>
      <c r="AR23" s="29">
        <f t="shared" si="6"/>
        <v>0</v>
      </c>
      <c r="AS23" s="30"/>
      <c r="AT23" s="30"/>
      <c r="AU23" s="30"/>
      <c r="AV23" s="30">
        <v>2701.59</v>
      </c>
      <c r="AW23" s="29">
        <f t="shared" si="7"/>
        <v>2701.59</v>
      </c>
      <c r="AX23" s="30"/>
      <c r="AY23" s="30"/>
      <c r="AZ23" s="30"/>
      <c r="BA23" s="30"/>
      <c r="BB23" s="29">
        <f t="shared" si="8"/>
        <v>0</v>
      </c>
      <c r="BC23" s="30"/>
      <c r="BD23" s="30"/>
      <c r="BE23" s="30"/>
      <c r="BF23" s="30">
        <v>491.82</v>
      </c>
      <c r="BG23" s="29">
        <f t="shared" si="19"/>
        <v>491.82</v>
      </c>
      <c r="BH23" s="30"/>
      <c r="BI23" s="30"/>
      <c r="BJ23" s="30"/>
      <c r="BK23" s="30"/>
      <c r="BL23" s="29">
        <f t="shared" si="20"/>
        <v>0</v>
      </c>
      <c r="BM23" s="29">
        <f t="shared" si="9"/>
        <v>6833.41</v>
      </c>
      <c r="BN23" s="19"/>
      <c r="BO23" s="19"/>
      <c r="BP23" s="19"/>
      <c r="BQ23" s="19"/>
      <c r="BR23" s="20">
        <f t="shared" si="10"/>
        <v>0</v>
      </c>
      <c r="BS23" s="19"/>
      <c r="BT23" s="19"/>
      <c r="BU23" s="19"/>
      <c r="BV23" s="19"/>
      <c r="BW23" s="20">
        <f t="shared" si="11"/>
        <v>0</v>
      </c>
      <c r="BX23" s="19"/>
      <c r="BY23" s="19"/>
      <c r="BZ23" s="19"/>
      <c r="CA23" s="19"/>
      <c r="CB23" s="20">
        <f t="shared" si="12"/>
        <v>0</v>
      </c>
      <c r="CC23" s="19"/>
      <c r="CD23" s="19"/>
      <c r="CE23" s="19"/>
      <c r="CF23" s="19"/>
      <c r="CG23" s="20">
        <f t="shared" si="13"/>
        <v>0</v>
      </c>
      <c r="CH23" s="19"/>
      <c r="CI23" s="19"/>
      <c r="CJ23" s="19"/>
      <c r="CK23" s="19"/>
      <c r="CL23" s="20">
        <f t="shared" si="14"/>
        <v>0</v>
      </c>
      <c r="CM23" s="19"/>
      <c r="CN23" s="19"/>
      <c r="CO23" s="19"/>
      <c r="CP23" s="19"/>
      <c r="CQ23" s="20">
        <f t="shared" si="15"/>
        <v>0</v>
      </c>
      <c r="CR23" s="20">
        <f t="shared" si="16"/>
        <v>0</v>
      </c>
      <c r="CS23" s="22">
        <f t="shared" ref="CS23:CV23" si="32">N23+S23+X23+AC23+AI23+AN23+AS23+AX23+BC23+BH23+BN23+BS23+BX23+CC23+CH23+CM23</f>
        <v>0</v>
      </c>
      <c r="CT23" s="22">
        <f t="shared" si="32"/>
        <v>0</v>
      </c>
      <c r="CU23" s="22">
        <f t="shared" si="32"/>
        <v>0</v>
      </c>
      <c r="CV23" s="22">
        <f t="shared" si="32"/>
        <v>6833.41</v>
      </c>
      <c r="CW23" s="23">
        <f t="shared" si="23"/>
        <v>6833.41</v>
      </c>
      <c r="CX23" s="31"/>
      <c r="CY23" s="24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ht="28.5">
      <c r="A24" s="25" t="s">
        <v>39</v>
      </c>
      <c r="B24" s="26"/>
      <c r="C24" s="26" t="s">
        <v>26</v>
      </c>
      <c r="D24" s="16" t="s">
        <v>40</v>
      </c>
      <c r="E24" s="16"/>
      <c r="F24" s="16">
        <v>11880</v>
      </c>
      <c r="G24" s="16"/>
      <c r="H24" s="16"/>
      <c r="I24" s="28">
        <v>11880</v>
      </c>
      <c r="J24" s="28">
        <f t="shared" si="18"/>
        <v>0</v>
      </c>
      <c r="K24" s="18"/>
      <c r="L24" s="83"/>
      <c r="M24" s="84"/>
      <c r="N24" s="19"/>
      <c r="O24" s="19"/>
      <c r="P24" s="19"/>
      <c r="Q24" s="19"/>
      <c r="R24" s="20">
        <f t="shared" si="0"/>
        <v>0</v>
      </c>
      <c r="S24" s="19"/>
      <c r="T24" s="19"/>
      <c r="U24" s="19"/>
      <c r="V24" s="19"/>
      <c r="W24" s="20">
        <f t="shared" si="1"/>
        <v>0</v>
      </c>
      <c r="X24" s="19"/>
      <c r="Y24" s="19"/>
      <c r="Z24" s="19"/>
      <c r="AA24" s="19"/>
      <c r="AB24" s="20">
        <f t="shared" si="2"/>
        <v>0</v>
      </c>
      <c r="AC24" s="19"/>
      <c r="AD24" s="19"/>
      <c r="AE24" s="19"/>
      <c r="AF24" s="19"/>
      <c r="AG24" s="20">
        <f t="shared" si="3"/>
        <v>0</v>
      </c>
      <c r="AH24" s="29">
        <f t="shared" si="4"/>
        <v>0</v>
      </c>
      <c r="AI24" s="30"/>
      <c r="AJ24" s="30"/>
      <c r="AK24" s="30"/>
      <c r="AL24" s="30"/>
      <c r="AM24" s="29">
        <f t="shared" si="5"/>
        <v>0</v>
      </c>
      <c r="AN24" s="30"/>
      <c r="AO24" s="30"/>
      <c r="AP24" s="30"/>
      <c r="AQ24" s="30"/>
      <c r="AR24" s="29">
        <f t="shared" si="6"/>
        <v>0</v>
      </c>
      <c r="AS24" s="30"/>
      <c r="AT24" s="30"/>
      <c r="AU24" s="30"/>
      <c r="AV24" s="30"/>
      <c r="AW24" s="29">
        <f t="shared" si="7"/>
        <v>0</v>
      </c>
      <c r="AX24" s="30"/>
      <c r="AY24" s="30"/>
      <c r="AZ24" s="30"/>
      <c r="BA24" s="30"/>
      <c r="BB24" s="29">
        <f t="shared" si="8"/>
        <v>0</v>
      </c>
      <c r="BC24" s="30"/>
      <c r="BD24" s="30"/>
      <c r="BE24" s="30"/>
      <c r="BF24" s="30"/>
      <c r="BG24" s="29">
        <f t="shared" si="19"/>
        <v>0</v>
      </c>
      <c r="BH24" s="30"/>
      <c r="BI24" s="30"/>
      <c r="BJ24" s="30"/>
      <c r="BK24" s="30"/>
      <c r="BL24" s="29">
        <f t="shared" si="20"/>
        <v>0</v>
      </c>
      <c r="BM24" s="29">
        <f t="shared" si="9"/>
        <v>0</v>
      </c>
      <c r="BN24" s="19"/>
      <c r="BO24" s="19"/>
      <c r="BP24" s="19"/>
      <c r="BQ24" s="19"/>
      <c r="BR24" s="20">
        <f t="shared" si="10"/>
        <v>0</v>
      </c>
      <c r="BS24" s="19"/>
      <c r="BT24" s="19"/>
      <c r="BU24" s="19"/>
      <c r="BV24" s="19"/>
      <c r="BW24" s="20">
        <f t="shared" si="11"/>
        <v>0</v>
      </c>
      <c r="BX24" s="19"/>
      <c r="BY24" s="19"/>
      <c r="BZ24" s="19"/>
      <c r="CA24" s="19"/>
      <c r="CB24" s="20">
        <f t="shared" si="12"/>
        <v>0</v>
      </c>
      <c r="CC24" s="19"/>
      <c r="CD24" s="19"/>
      <c r="CE24" s="19"/>
      <c r="CF24" s="19"/>
      <c r="CG24" s="20">
        <f t="shared" si="13"/>
        <v>0</v>
      </c>
      <c r="CH24" s="19"/>
      <c r="CI24" s="19"/>
      <c r="CJ24" s="19"/>
      <c r="CK24" s="19"/>
      <c r="CL24" s="20">
        <f t="shared" si="14"/>
        <v>0</v>
      </c>
      <c r="CM24" s="19"/>
      <c r="CN24" s="19"/>
      <c r="CO24" s="19"/>
      <c r="CP24" s="19"/>
      <c r="CQ24" s="20">
        <f t="shared" si="15"/>
        <v>0</v>
      </c>
      <c r="CR24" s="20">
        <f t="shared" si="16"/>
        <v>0</v>
      </c>
      <c r="CS24" s="22">
        <f t="shared" ref="CS24:CV24" si="33">N24+S24+X24+AC24+AI24+AN24+AS24+AX24+BC24+BH24+BN24+BS24+BX24+CC24+CH24+CM24</f>
        <v>0</v>
      </c>
      <c r="CT24" s="22">
        <f t="shared" si="33"/>
        <v>0</v>
      </c>
      <c r="CU24" s="22">
        <f t="shared" si="33"/>
        <v>0</v>
      </c>
      <c r="CV24" s="22">
        <f t="shared" si="33"/>
        <v>0</v>
      </c>
      <c r="CW24" s="23">
        <f t="shared" si="23"/>
        <v>0</v>
      </c>
      <c r="CX24" s="31"/>
      <c r="CY24" s="24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ht="28.5">
      <c r="A25" s="25" t="s">
        <v>41</v>
      </c>
      <c r="B25" s="26" t="s">
        <v>26</v>
      </c>
      <c r="C25" s="26" t="s">
        <v>26</v>
      </c>
      <c r="D25" s="16" t="s">
        <v>27</v>
      </c>
      <c r="E25" s="16"/>
      <c r="F25" s="16">
        <v>5400</v>
      </c>
      <c r="G25" s="16"/>
      <c r="H25" s="16">
        <v>15597</v>
      </c>
      <c r="I25" s="28">
        <v>20997</v>
      </c>
      <c r="J25" s="28">
        <f t="shared" si="18"/>
        <v>13132.189999999999</v>
      </c>
      <c r="K25" s="18"/>
      <c r="L25" s="83"/>
      <c r="M25" s="84"/>
      <c r="N25" s="19"/>
      <c r="O25" s="19"/>
      <c r="P25" s="19"/>
      <c r="Q25" s="19">
        <v>6598</v>
      </c>
      <c r="R25" s="20">
        <f t="shared" si="0"/>
        <v>6598</v>
      </c>
      <c r="S25" s="19"/>
      <c r="T25" s="19"/>
      <c r="U25" s="19"/>
      <c r="V25" s="19">
        <v>544.83000000000004</v>
      </c>
      <c r="W25" s="20">
        <f t="shared" si="1"/>
        <v>544.83000000000004</v>
      </c>
      <c r="X25" s="19"/>
      <c r="Y25" s="19"/>
      <c r="Z25" s="19"/>
      <c r="AA25" s="19">
        <v>544.83000000000004</v>
      </c>
      <c r="AB25" s="20">
        <f t="shared" si="2"/>
        <v>544.83000000000004</v>
      </c>
      <c r="AC25" s="19"/>
      <c r="AD25" s="19">
        <v>1800</v>
      </c>
      <c r="AE25" s="19"/>
      <c r="AF25" s="19"/>
      <c r="AG25" s="20">
        <f t="shared" si="3"/>
        <v>1800</v>
      </c>
      <c r="AH25" s="29">
        <f t="shared" si="4"/>
        <v>9487.66</v>
      </c>
      <c r="AI25" s="30"/>
      <c r="AJ25" s="30"/>
      <c r="AK25" s="30"/>
      <c r="AL25" s="30">
        <v>628.78</v>
      </c>
      <c r="AM25" s="29">
        <f t="shared" si="5"/>
        <v>628.78</v>
      </c>
      <c r="AN25" s="30"/>
      <c r="AO25" s="30"/>
      <c r="AP25" s="30"/>
      <c r="AQ25" s="30">
        <v>626.38</v>
      </c>
      <c r="AR25" s="29">
        <f t="shared" si="6"/>
        <v>626.38</v>
      </c>
      <c r="AS25" s="30"/>
      <c r="AT25" s="30"/>
      <c r="AU25" s="30"/>
      <c r="AV25" s="30">
        <v>626.38</v>
      </c>
      <c r="AW25" s="29">
        <f t="shared" si="7"/>
        <v>626.38</v>
      </c>
      <c r="AX25" s="30"/>
      <c r="AY25" s="30"/>
      <c r="AZ25" s="30"/>
      <c r="BA25" s="30">
        <v>599.83000000000004</v>
      </c>
      <c r="BB25" s="29">
        <f t="shared" si="8"/>
        <v>599.83000000000004</v>
      </c>
      <c r="BC25" s="30"/>
      <c r="BD25" s="30"/>
      <c r="BE25" s="30"/>
      <c r="BF25" s="30">
        <v>618.33000000000004</v>
      </c>
      <c r="BG25" s="29">
        <f t="shared" si="19"/>
        <v>618.33000000000004</v>
      </c>
      <c r="BH25" s="30"/>
      <c r="BI25" s="30"/>
      <c r="BJ25" s="30"/>
      <c r="BK25" s="30">
        <v>544.83000000000004</v>
      </c>
      <c r="BL25" s="29">
        <f t="shared" si="20"/>
        <v>544.83000000000004</v>
      </c>
      <c r="BM25" s="29">
        <f t="shared" si="9"/>
        <v>3644.5299999999997</v>
      </c>
      <c r="BN25" s="19"/>
      <c r="BO25" s="19"/>
      <c r="BP25" s="19"/>
      <c r="BQ25" s="19"/>
      <c r="BR25" s="20">
        <f t="shared" si="10"/>
        <v>0</v>
      </c>
      <c r="BS25" s="19"/>
      <c r="BT25" s="19"/>
      <c r="BU25" s="19"/>
      <c r="BV25" s="19"/>
      <c r="BW25" s="20">
        <f t="shared" si="11"/>
        <v>0</v>
      </c>
      <c r="BX25" s="19"/>
      <c r="BY25" s="19"/>
      <c r="BZ25" s="19"/>
      <c r="CA25" s="19"/>
      <c r="CB25" s="20">
        <f t="shared" si="12"/>
        <v>0</v>
      </c>
      <c r="CC25" s="19"/>
      <c r="CD25" s="19"/>
      <c r="CE25" s="19"/>
      <c r="CF25" s="19"/>
      <c r="CG25" s="20">
        <f t="shared" si="13"/>
        <v>0</v>
      </c>
      <c r="CH25" s="19"/>
      <c r="CI25" s="19"/>
      <c r="CJ25" s="19"/>
      <c r="CK25" s="19"/>
      <c r="CL25" s="20">
        <f t="shared" si="14"/>
        <v>0</v>
      </c>
      <c r="CM25" s="19"/>
      <c r="CN25" s="19"/>
      <c r="CO25" s="19"/>
      <c r="CP25" s="19"/>
      <c r="CQ25" s="20">
        <f t="shared" si="15"/>
        <v>0</v>
      </c>
      <c r="CR25" s="20">
        <f t="shared" si="16"/>
        <v>0</v>
      </c>
      <c r="CS25" s="22">
        <f t="shared" ref="CS25:CV25" si="34">N25+S25+X25+AC25+AI25+AN25+AS25+AX25+BC25+BH25+BN25+BS25+BX25+CC25+CH25+CM25</f>
        <v>0</v>
      </c>
      <c r="CT25" s="22">
        <f t="shared" si="34"/>
        <v>1800</v>
      </c>
      <c r="CU25" s="22">
        <f t="shared" si="34"/>
        <v>0</v>
      </c>
      <c r="CV25" s="22">
        <f t="shared" si="34"/>
        <v>11332.189999999999</v>
      </c>
      <c r="CW25" s="23">
        <f t="shared" si="23"/>
        <v>13132.189999999999</v>
      </c>
      <c r="CX25" s="31"/>
      <c r="CY25" s="24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>
      <c r="A26" s="32" t="s">
        <v>42</v>
      </c>
      <c r="B26" s="16"/>
      <c r="C26" s="16"/>
      <c r="D26" s="16"/>
      <c r="E26" s="16"/>
      <c r="F26" s="16"/>
      <c r="G26" s="16"/>
      <c r="H26" s="16"/>
      <c r="I26" s="17"/>
      <c r="J26" s="17"/>
      <c r="K26" s="18"/>
      <c r="L26" s="83"/>
      <c r="M26" s="84"/>
      <c r="N26" s="19"/>
      <c r="O26" s="19"/>
      <c r="P26" s="19"/>
      <c r="Q26" s="19"/>
      <c r="R26" s="20"/>
      <c r="S26" s="19"/>
      <c r="T26" s="19"/>
      <c r="U26" s="19"/>
      <c r="V26" s="19"/>
      <c r="W26" s="20"/>
      <c r="X26" s="19"/>
      <c r="Y26" s="19"/>
      <c r="Z26" s="19"/>
      <c r="AA26" s="19"/>
      <c r="AB26" s="20"/>
      <c r="AC26" s="19"/>
      <c r="AD26" s="19"/>
      <c r="AE26" s="19"/>
      <c r="AF26" s="19"/>
      <c r="AG26" s="20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19"/>
      <c r="BO26" s="19"/>
      <c r="BP26" s="19"/>
      <c r="BQ26" s="19"/>
      <c r="BR26" s="20"/>
      <c r="BS26" s="19"/>
      <c r="BT26" s="19"/>
      <c r="BU26" s="19"/>
      <c r="BV26" s="19"/>
      <c r="BW26" s="20"/>
      <c r="BX26" s="19"/>
      <c r="BY26" s="19"/>
      <c r="BZ26" s="19"/>
      <c r="CA26" s="19"/>
      <c r="CB26" s="20"/>
      <c r="CC26" s="19"/>
      <c r="CD26" s="19"/>
      <c r="CE26" s="19"/>
      <c r="CF26" s="19"/>
      <c r="CG26" s="20"/>
      <c r="CH26" s="19"/>
      <c r="CI26" s="19"/>
      <c r="CJ26" s="19"/>
      <c r="CK26" s="19"/>
      <c r="CL26" s="20"/>
      <c r="CM26" s="19"/>
      <c r="CN26" s="19"/>
      <c r="CO26" s="19"/>
      <c r="CP26" s="19"/>
      <c r="CQ26" s="20"/>
      <c r="CR26" s="20"/>
      <c r="CS26" s="22"/>
      <c r="CT26" s="22"/>
      <c r="CU26" s="22"/>
      <c r="CV26" s="22"/>
      <c r="CW26" s="23"/>
      <c r="CX26" s="31"/>
      <c r="CY26" s="24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ht="30">
      <c r="A27" s="33" t="s">
        <v>43</v>
      </c>
      <c r="B27" s="26"/>
      <c r="C27" s="26"/>
      <c r="D27" s="77" t="s">
        <v>27</v>
      </c>
      <c r="E27" s="34"/>
      <c r="F27" s="34"/>
      <c r="G27" s="34"/>
      <c r="H27" s="34"/>
      <c r="I27" s="35"/>
      <c r="J27" s="35"/>
      <c r="K27" s="36"/>
      <c r="L27" s="83"/>
      <c r="M27" s="84"/>
      <c r="N27" s="37"/>
      <c r="O27" s="37"/>
      <c r="P27" s="37"/>
      <c r="Q27" s="37"/>
      <c r="R27" s="38"/>
      <c r="S27" s="37"/>
      <c r="T27" s="37"/>
      <c r="U27" s="37"/>
      <c r="V27" s="37"/>
      <c r="W27" s="38"/>
      <c r="X27" s="37"/>
      <c r="Y27" s="37"/>
      <c r="Z27" s="37"/>
      <c r="AA27" s="37"/>
      <c r="AB27" s="38"/>
      <c r="AC27" s="37"/>
      <c r="AD27" s="37"/>
      <c r="AE27" s="37"/>
      <c r="AF27" s="37"/>
      <c r="AG27" s="38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7"/>
      <c r="BO27" s="37"/>
      <c r="BP27" s="37"/>
      <c r="BQ27" s="37"/>
      <c r="BR27" s="38"/>
      <c r="BS27" s="37"/>
      <c r="BT27" s="37"/>
      <c r="BU27" s="37"/>
      <c r="BV27" s="37"/>
      <c r="BW27" s="38"/>
      <c r="BX27" s="37"/>
      <c r="BY27" s="37"/>
      <c r="BZ27" s="37"/>
      <c r="CA27" s="37"/>
      <c r="CB27" s="38"/>
      <c r="CC27" s="37"/>
      <c r="CD27" s="37"/>
      <c r="CE27" s="37"/>
      <c r="CF27" s="37"/>
      <c r="CG27" s="38"/>
      <c r="CH27" s="37"/>
      <c r="CI27" s="37"/>
      <c r="CJ27" s="37"/>
      <c r="CK27" s="37"/>
      <c r="CL27" s="38"/>
      <c r="CM27" s="37"/>
      <c r="CN27" s="37"/>
      <c r="CO27" s="37"/>
      <c r="CP27" s="37"/>
      <c r="CQ27" s="38"/>
      <c r="CR27" s="38"/>
      <c r="CS27" s="40"/>
      <c r="CT27" s="40"/>
      <c r="CU27" s="40"/>
      <c r="CV27" s="40"/>
      <c r="CW27" s="41"/>
      <c r="CX27" s="42"/>
      <c r="CY27" s="43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</row>
    <row r="28" spans="1:119">
      <c r="A28" s="45" t="s">
        <v>44</v>
      </c>
      <c r="B28" s="16"/>
      <c r="C28" s="16"/>
      <c r="D28" s="16"/>
      <c r="E28" s="16"/>
      <c r="F28" s="16"/>
      <c r="G28" s="16"/>
      <c r="H28" s="16"/>
      <c r="I28" s="17">
        <v>0</v>
      </c>
      <c r="J28" s="17">
        <f t="shared" ref="J28:J29" si="35">CW28</f>
        <v>0</v>
      </c>
      <c r="K28" s="18"/>
      <c r="L28" s="83"/>
      <c r="M28" s="84"/>
      <c r="N28" s="19"/>
      <c r="O28" s="19"/>
      <c r="P28" s="19"/>
      <c r="Q28" s="19"/>
      <c r="R28" s="20">
        <f t="shared" ref="R28:R29" si="36">SUM(N28:Q28)</f>
        <v>0</v>
      </c>
      <c r="S28" s="19"/>
      <c r="T28" s="19"/>
      <c r="U28" s="19"/>
      <c r="V28" s="19"/>
      <c r="W28" s="20">
        <f t="shared" ref="W28:W29" si="37">SUM(S28:V28)</f>
        <v>0</v>
      </c>
      <c r="X28" s="19"/>
      <c r="Y28" s="19"/>
      <c r="Z28" s="19"/>
      <c r="AA28" s="19"/>
      <c r="AB28" s="20">
        <f t="shared" ref="AB28:AB29" si="38">SUM(X28:AA28)</f>
        <v>0</v>
      </c>
      <c r="AC28" s="19"/>
      <c r="AD28" s="19"/>
      <c r="AE28" s="19"/>
      <c r="AF28" s="19"/>
      <c r="AG28" s="20">
        <f t="shared" ref="AG28:AG29" si="39">SUM(AC28:AF28)</f>
        <v>0</v>
      </c>
      <c r="AH28" s="21">
        <f t="shared" ref="AH28:AH29" si="40">SUM(R28,W28,AB28,AG28)</f>
        <v>0</v>
      </c>
      <c r="AI28" s="21"/>
      <c r="AJ28" s="21"/>
      <c r="AK28" s="21"/>
      <c r="AL28" s="21"/>
      <c r="AM28" s="21">
        <f t="shared" ref="AM28:AM29" si="41">SUM(AI28:AL28)</f>
        <v>0</v>
      </c>
      <c r="AN28" s="21"/>
      <c r="AO28" s="21"/>
      <c r="AP28" s="21"/>
      <c r="AQ28" s="21"/>
      <c r="AR28" s="21">
        <f t="shared" ref="AR28:AR29" si="42">SUM(AN28:AQ28)</f>
        <v>0</v>
      </c>
      <c r="AS28" s="21"/>
      <c r="AT28" s="21"/>
      <c r="AU28" s="21"/>
      <c r="AV28" s="21"/>
      <c r="AW28" s="21">
        <f t="shared" ref="AW28:AW29" si="43">SUM(AS28:AV28)</f>
        <v>0</v>
      </c>
      <c r="AX28" s="21"/>
      <c r="AY28" s="21"/>
      <c r="AZ28" s="21"/>
      <c r="BA28" s="21"/>
      <c r="BB28" s="21">
        <f t="shared" ref="BB28:BB29" si="44">SUM(AX28:BA28)</f>
        <v>0</v>
      </c>
      <c r="BC28" s="21"/>
      <c r="BD28" s="21"/>
      <c r="BE28" s="21"/>
      <c r="BF28" s="21"/>
      <c r="BG28" s="21">
        <f t="shared" ref="BG28:BG29" si="45">SUM(BC28:BF28)</f>
        <v>0</v>
      </c>
      <c r="BH28" s="21"/>
      <c r="BI28" s="21"/>
      <c r="BJ28" s="21"/>
      <c r="BK28" s="21"/>
      <c r="BL28" s="21">
        <f t="shared" ref="BL28:BL29" si="46">SUM(BH28:BK28)</f>
        <v>0</v>
      </c>
      <c r="BM28" s="21">
        <f t="shared" ref="BM28:BM29" si="47">SUM(AM28,AR28,AW28,BB28,BG28,BL28)</f>
        <v>0</v>
      </c>
      <c r="BN28" s="19"/>
      <c r="BO28" s="19"/>
      <c r="BP28" s="19"/>
      <c r="BQ28" s="19"/>
      <c r="BR28" s="20">
        <f t="shared" ref="BR28:BR29" si="48">SUM(BN28:BQ28)</f>
        <v>0</v>
      </c>
      <c r="BS28" s="19"/>
      <c r="BT28" s="19"/>
      <c r="BU28" s="19"/>
      <c r="BV28" s="19"/>
      <c r="BW28" s="20">
        <f t="shared" ref="BW28:BW29" si="49">SUM(BS28:BV28)</f>
        <v>0</v>
      </c>
      <c r="BX28" s="19"/>
      <c r="BY28" s="19"/>
      <c r="BZ28" s="19"/>
      <c r="CA28" s="19"/>
      <c r="CB28" s="20">
        <f t="shared" ref="CB28:CB29" si="50">SUM(BX28:CA28)</f>
        <v>0</v>
      </c>
      <c r="CC28" s="19"/>
      <c r="CD28" s="19"/>
      <c r="CE28" s="19"/>
      <c r="CF28" s="19"/>
      <c r="CG28" s="20">
        <f t="shared" ref="CG28:CG29" si="51">SUM(CC28:CF28)</f>
        <v>0</v>
      </c>
      <c r="CH28" s="19"/>
      <c r="CI28" s="19"/>
      <c r="CJ28" s="19"/>
      <c r="CK28" s="19"/>
      <c r="CL28" s="20">
        <f t="shared" ref="CL28:CL29" si="52">SUM(CH28:CK28)</f>
        <v>0</v>
      </c>
      <c r="CM28" s="19"/>
      <c r="CN28" s="19"/>
      <c r="CO28" s="19"/>
      <c r="CP28" s="19"/>
      <c r="CQ28" s="20">
        <f t="shared" ref="CQ28:CQ29" si="53">SUM(CM28:CP28)</f>
        <v>0</v>
      </c>
      <c r="CR28" s="20">
        <f t="shared" ref="CR28:CR29" si="54">SUM(BR28,BW28,CB28,CG28,CL28,CQ28)</f>
        <v>0</v>
      </c>
      <c r="CS28" s="22">
        <f t="shared" ref="CS28:CV28" si="55">N28+S28+X28+AC28+AI28+AN28+AS28+AX28+BC28+BH28+BN28+BS28+BX28+CC28+CH28+CM28</f>
        <v>0</v>
      </c>
      <c r="CT28" s="22">
        <f t="shared" si="55"/>
        <v>0</v>
      </c>
      <c r="CU28" s="22">
        <f t="shared" si="55"/>
        <v>0</v>
      </c>
      <c r="CV28" s="22">
        <f t="shared" si="55"/>
        <v>0</v>
      </c>
      <c r="CW28" s="23">
        <f t="shared" ref="CW28:CW29" si="56">SUM(CS28:CV28)</f>
        <v>0</v>
      </c>
      <c r="CX28" s="31"/>
      <c r="CY28" s="24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ht="28.5">
      <c r="A29" s="25" t="s">
        <v>45</v>
      </c>
      <c r="B29" s="46" t="s">
        <v>26</v>
      </c>
      <c r="C29" s="46" t="s">
        <v>26</v>
      </c>
      <c r="D29" s="16" t="s">
        <v>27</v>
      </c>
      <c r="E29" s="16"/>
      <c r="F29" s="16"/>
      <c r="G29" s="16"/>
      <c r="H29" s="16">
        <v>3700</v>
      </c>
      <c r="I29" s="28">
        <v>3700</v>
      </c>
      <c r="J29" s="28">
        <f t="shared" si="35"/>
        <v>2891.17</v>
      </c>
      <c r="K29" s="18"/>
      <c r="L29" s="83"/>
      <c r="M29" s="84"/>
      <c r="N29" s="19"/>
      <c r="O29" s="19"/>
      <c r="P29" s="19"/>
      <c r="Q29" s="19"/>
      <c r="R29" s="20">
        <f t="shared" si="36"/>
        <v>0</v>
      </c>
      <c r="S29" s="19"/>
      <c r="T29" s="19"/>
      <c r="U29" s="19"/>
      <c r="V29" s="19"/>
      <c r="W29" s="20">
        <f t="shared" si="37"/>
        <v>0</v>
      </c>
      <c r="X29" s="19"/>
      <c r="Y29" s="19"/>
      <c r="Z29" s="19"/>
      <c r="AA29" s="19">
        <f>184.17+432</f>
        <v>616.16999999999996</v>
      </c>
      <c r="AB29" s="20">
        <f t="shared" si="38"/>
        <v>616.16999999999996</v>
      </c>
      <c r="AC29" s="19"/>
      <c r="AD29" s="19"/>
      <c r="AE29" s="19"/>
      <c r="AF29" s="19">
        <v>325</v>
      </c>
      <c r="AG29" s="20">
        <f t="shared" si="39"/>
        <v>325</v>
      </c>
      <c r="AH29" s="29">
        <f t="shared" si="40"/>
        <v>941.17</v>
      </c>
      <c r="AI29" s="30"/>
      <c r="AJ29" s="30"/>
      <c r="AK29" s="30"/>
      <c r="AL29" s="30">
        <v>325</v>
      </c>
      <c r="AM29" s="29">
        <f t="shared" si="41"/>
        <v>325</v>
      </c>
      <c r="AN29" s="30"/>
      <c r="AO29" s="30"/>
      <c r="AP29" s="30"/>
      <c r="AQ29" s="30">
        <v>325</v>
      </c>
      <c r="AR29" s="29">
        <f t="shared" si="42"/>
        <v>325</v>
      </c>
      <c r="AS29" s="30"/>
      <c r="AT29" s="30"/>
      <c r="AU29" s="30"/>
      <c r="AV29" s="30">
        <v>325</v>
      </c>
      <c r="AW29" s="29">
        <f t="shared" si="43"/>
        <v>325</v>
      </c>
      <c r="AX29" s="30"/>
      <c r="AY29" s="30"/>
      <c r="AZ29" s="30"/>
      <c r="BA29" s="30">
        <v>650</v>
      </c>
      <c r="BB29" s="29">
        <f t="shared" si="44"/>
        <v>650</v>
      </c>
      <c r="BC29" s="30"/>
      <c r="BD29" s="30"/>
      <c r="BE29" s="30"/>
      <c r="BF29" s="30">
        <v>325</v>
      </c>
      <c r="BG29" s="29">
        <f t="shared" si="45"/>
        <v>325</v>
      </c>
      <c r="BH29" s="30"/>
      <c r="BI29" s="30"/>
      <c r="BJ29" s="30"/>
      <c r="BK29" s="30"/>
      <c r="BL29" s="29">
        <f t="shared" si="46"/>
        <v>0</v>
      </c>
      <c r="BM29" s="29">
        <f t="shared" si="47"/>
        <v>1950</v>
      </c>
      <c r="BN29" s="19"/>
      <c r="BO29" s="19"/>
      <c r="BP29" s="19"/>
      <c r="BQ29" s="19"/>
      <c r="BR29" s="20">
        <f t="shared" si="48"/>
        <v>0</v>
      </c>
      <c r="BS29" s="19"/>
      <c r="BT29" s="19"/>
      <c r="BU29" s="19"/>
      <c r="BV29" s="19"/>
      <c r="BW29" s="20">
        <f t="shared" si="49"/>
        <v>0</v>
      </c>
      <c r="BX29" s="19"/>
      <c r="BY29" s="19"/>
      <c r="BZ29" s="19"/>
      <c r="CA29" s="19"/>
      <c r="CB29" s="20">
        <f t="shared" si="50"/>
        <v>0</v>
      </c>
      <c r="CC29" s="19"/>
      <c r="CD29" s="19"/>
      <c r="CE29" s="19"/>
      <c r="CF29" s="19"/>
      <c r="CG29" s="20">
        <f t="shared" si="51"/>
        <v>0</v>
      </c>
      <c r="CH29" s="19"/>
      <c r="CI29" s="19"/>
      <c r="CJ29" s="19"/>
      <c r="CK29" s="19"/>
      <c r="CL29" s="20">
        <f t="shared" si="52"/>
        <v>0</v>
      </c>
      <c r="CM29" s="19"/>
      <c r="CN29" s="19"/>
      <c r="CO29" s="19"/>
      <c r="CP29" s="19"/>
      <c r="CQ29" s="20">
        <f t="shared" si="53"/>
        <v>0</v>
      </c>
      <c r="CR29" s="20">
        <f t="shared" si="54"/>
        <v>0</v>
      </c>
      <c r="CS29" s="22">
        <f t="shared" ref="CS29:CV29" si="57">N29+S29+X29+AC29+AI29+AN29+AS29+AX29+BC29+BH29+BN29+BS29+BX29+CC29+CH29+CM29</f>
        <v>0</v>
      </c>
      <c r="CT29" s="22">
        <f t="shared" si="57"/>
        <v>0</v>
      </c>
      <c r="CU29" s="22">
        <f t="shared" si="57"/>
        <v>0</v>
      </c>
      <c r="CV29" s="22">
        <f t="shared" si="57"/>
        <v>2891.17</v>
      </c>
      <c r="CW29" s="47">
        <f t="shared" si="56"/>
        <v>2891.17</v>
      </c>
      <c r="CX29" s="31"/>
      <c r="CY29" s="24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ht="15.7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85"/>
      <c r="M30" s="86"/>
      <c r="N30" s="51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20"/>
      <c r="AH30" s="29">
        <f>SUM(AH12:AH29)</f>
        <v>21884.37</v>
      </c>
      <c r="AI30" s="29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  <c r="BM30" s="29">
        <f>SUM(BM12:BM29)</f>
        <v>37143.4</v>
      </c>
      <c r="BN30" s="55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29">
        <f>SUM(CW13:CW29)</f>
        <v>59027.770000000004</v>
      </c>
      <c r="CX30" s="2"/>
      <c r="CY30" s="24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ht="15.75" customHeight="1">
      <c r="A31" s="78" t="s">
        <v>46</v>
      </c>
      <c r="B31" s="79"/>
      <c r="C31" s="79"/>
      <c r="D31" s="79"/>
      <c r="E31" s="79"/>
      <c r="F31" s="79"/>
      <c r="G31" s="79"/>
      <c r="H31" s="80"/>
      <c r="I31" s="56">
        <f>SUM(I13:I29)</f>
        <v>100000</v>
      </c>
      <c r="J31" s="57">
        <f>SUM(J12:J29)</f>
        <v>59027.770000000004</v>
      </c>
      <c r="K31" s="58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60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2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2"/>
      <c r="CT31" s="2"/>
      <c r="CU31" s="2"/>
      <c r="CV31" s="2"/>
      <c r="CW31" s="2"/>
      <c r="CX31" s="2"/>
      <c r="CY31" s="24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ht="15.75" customHeight="1">
      <c r="A32" s="63"/>
      <c r="B32" s="64"/>
      <c r="C32" s="64"/>
      <c r="D32" s="64"/>
      <c r="E32" s="64"/>
      <c r="F32" s="64"/>
      <c r="G32" s="64"/>
      <c r="H32" s="64"/>
      <c r="I32" s="64"/>
      <c r="J32" s="65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9"/>
      <c r="CT32" s="9"/>
      <c r="CU32" s="9"/>
      <c r="CV32" s="9"/>
      <c r="CW32" s="9"/>
      <c r="CX32" s="9"/>
      <c r="CY32" s="68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</row>
    <row r="33" spans="1:119" ht="15.75" customHeight="1">
      <c r="A33" s="63"/>
      <c r="B33" s="64"/>
      <c r="C33" s="64"/>
      <c r="D33" s="64"/>
      <c r="E33" s="64"/>
      <c r="F33" s="64"/>
      <c r="G33" s="64"/>
      <c r="H33" s="64"/>
      <c r="I33" s="64"/>
      <c r="J33" s="65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9"/>
      <c r="CT33" s="9"/>
      <c r="CU33" s="9"/>
      <c r="CV33" s="9"/>
      <c r="CW33" s="9"/>
      <c r="CX33" s="9"/>
      <c r="CY33" s="68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</row>
    <row r="34" spans="1:119" ht="15.75" customHeight="1">
      <c r="A34" s="69" t="s">
        <v>47</v>
      </c>
      <c r="B34" s="64"/>
      <c r="C34" s="64"/>
      <c r="D34" s="64"/>
      <c r="E34" s="64"/>
      <c r="F34" s="64"/>
      <c r="G34" s="64"/>
      <c r="H34" s="64"/>
      <c r="I34" s="64"/>
      <c r="J34" s="65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9"/>
      <c r="CT34" s="9"/>
      <c r="CU34" s="9"/>
      <c r="CV34" s="9"/>
      <c r="CW34" s="9"/>
      <c r="CX34" s="9"/>
      <c r="CY34" s="68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</row>
    <row r="35" spans="1:119" ht="15.75" customHeight="1">
      <c r="A35" s="69" t="s">
        <v>48</v>
      </c>
      <c r="B35" s="64"/>
      <c r="C35" s="64"/>
      <c r="D35" s="64"/>
      <c r="E35" s="64"/>
      <c r="F35" s="64"/>
      <c r="G35" s="64"/>
      <c r="H35" s="64"/>
      <c r="I35" s="64"/>
      <c r="J35" s="65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9"/>
      <c r="CT35" s="9"/>
      <c r="CU35" s="9"/>
      <c r="CV35" s="9"/>
      <c r="CW35" s="9"/>
      <c r="CX35" s="9"/>
      <c r="CY35" s="68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</row>
    <row r="36" spans="1:119" ht="15.75" customHeight="1">
      <c r="A36" s="69" t="s">
        <v>27</v>
      </c>
      <c r="B36" s="64"/>
      <c r="C36" s="64"/>
      <c r="D36" s="64"/>
      <c r="E36" s="64"/>
      <c r="F36" s="64"/>
      <c r="G36" s="64"/>
      <c r="H36" s="64"/>
      <c r="I36" s="64"/>
      <c r="J36" s="65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9"/>
      <c r="CT36" s="9"/>
      <c r="CU36" s="9"/>
      <c r="CV36" s="9"/>
      <c r="CW36" s="9"/>
      <c r="CX36" s="9"/>
      <c r="CY36" s="68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</row>
    <row r="37" spans="1:119" ht="15.75" customHeight="1">
      <c r="A37" s="69" t="s">
        <v>40</v>
      </c>
      <c r="B37" s="64"/>
      <c r="C37" s="64"/>
      <c r="D37" s="64"/>
      <c r="E37" s="64"/>
      <c r="F37" s="64"/>
      <c r="G37" s="64"/>
      <c r="H37" s="64"/>
      <c r="I37" s="64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9"/>
      <c r="CT37" s="9"/>
      <c r="CU37" s="9"/>
      <c r="CV37" s="9"/>
      <c r="CW37" s="9"/>
      <c r="CX37" s="9"/>
      <c r="CY37" s="68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</row>
    <row r="38" spans="1:119" ht="15.75" customHeight="1">
      <c r="A38" s="69" t="s">
        <v>35</v>
      </c>
      <c r="B38" s="64"/>
      <c r="C38" s="64"/>
      <c r="D38" s="64"/>
      <c r="E38" s="64"/>
      <c r="F38" s="64"/>
      <c r="G38" s="64"/>
      <c r="H38" s="64"/>
      <c r="I38" s="64"/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9"/>
      <c r="CT38" s="9"/>
      <c r="CU38" s="9"/>
      <c r="CV38" s="9"/>
      <c r="CW38" s="9"/>
      <c r="CX38" s="9"/>
      <c r="CY38" s="68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</row>
    <row r="39" spans="1:119" ht="15.75" customHeight="1">
      <c r="A39" s="69" t="s">
        <v>49</v>
      </c>
      <c r="B39" s="64"/>
      <c r="C39" s="64"/>
      <c r="D39" s="64"/>
      <c r="E39" s="64"/>
      <c r="F39" s="64"/>
      <c r="G39" s="64"/>
      <c r="H39" s="64"/>
      <c r="I39" s="64"/>
      <c r="J39" s="65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9"/>
      <c r="CT39" s="9"/>
      <c r="CU39" s="9"/>
      <c r="CV39" s="9"/>
      <c r="CW39" s="9"/>
      <c r="CX39" s="9"/>
      <c r="CY39" s="68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</row>
    <row r="40" spans="1:119" ht="15.75" customHeight="1">
      <c r="A40" s="63"/>
      <c r="B40" s="64"/>
      <c r="C40" s="64"/>
      <c r="D40" s="64"/>
      <c r="E40" s="64"/>
      <c r="F40" s="64"/>
      <c r="G40" s="64"/>
      <c r="H40" s="64"/>
      <c r="I40" s="64"/>
      <c r="J40" s="65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9"/>
      <c r="CT40" s="9"/>
      <c r="CU40" s="9"/>
      <c r="CV40" s="9"/>
      <c r="CW40" s="9"/>
      <c r="CX40" s="9"/>
      <c r="CY40" s="68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</row>
    <row r="41" spans="1:119" ht="15.75" customHeight="1">
      <c r="A41" s="63"/>
      <c r="B41" s="64"/>
      <c r="C41" s="64"/>
      <c r="D41" s="64"/>
      <c r="E41" s="64"/>
      <c r="F41" s="64"/>
      <c r="G41" s="64"/>
      <c r="H41" s="64"/>
      <c r="I41" s="64"/>
      <c r="J41" s="65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9"/>
      <c r="CT41" s="9"/>
      <c r="CU41" s="9"/>
      <c r="CV41" s="9"/>
      <c r="CW41" s="9"/>
      <c r="CX41" s="9"/>
      <c r="CY41" s="68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</row>
    <row r="42" spans="1:119" ht="15.75" customHeight="1">
      <c r="A42" s="63"/>
      <c r="B42" s="64"/>
      <c r="C42" s="64"/>
      <c r="D42" s="64"/>
      <c r="E42" s="64"/>
      <c r="F42" s="64"/>
      <c r="G42" s="64"/>
      <c r="H42" s="64"/>
      <c r="I42" s="64"/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9"/>
      <c r="CT42" s="9"/>
      <c r="CU42" s="9"/>
      <c r="CV42" s="9"/>
      <c r="CW42" s="9"/>
      <c r="CX42" s="9"/>
      <c r="CY42" s="68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</row>
    <row r="43" spans="1:119" ht="15.75" customHeight="1">
      <c r="A43" s="4"/>
      <c r="B43" s="4" t="s">
        <v>50</v>
      </c>
      <c r="C43" s="4"/>
      <c r="D43" s="4"/>
      <c r="E43" s="4"/>
      <c r="F43" s="4" t="s">
        <v>51</v>
      </c>
      <c r="G43" s="4"/>
      <c r="H43" s="4"/>
      <c r="I43" s="4"/>
      <c r="J43" s="4" t="s">
        <v>52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2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5.75" customHeight="1">
      <c r="A44" s="4"/>
      <c r="B44" s="4" t="s">
        <v>53</v>
      </c>
      <c r="C44" s="4" t="s">
        <v>54</v>
      </c>
      <c r="D44" s="4"/>
      <c r="E44" s="4" t="s">
        <v>20</v>
      </c>
      <c r="F44" s="4" t="s">
        <v>53</v>
      </c>
      <c r="G44" s="4" t="s">
        <v>54</v>
      </c>
      <c r="H44" s="4" t="s">
        <v>20</v>
      </c>
      <c r="I44" s="4"/>
      <c r="J44" s="4" t="s">
        <v>52</v>
      </c>
      <c r="K44" s="4" t="s">
        <v>54</v>
      </c>
      <c r="L44" s="4" t="s">
        <v>20</v>
      </c>
      <c r="M44" s="71"/>
      <c r="N44" s="71"/>
      <c r="O44" s="71"/>
      <c r="P44" s="71"/>
      <c r="Q44" s="71"/>
      <c r="R44" s="4"/>
      <c r="S44" s="71"/>
      <c r="T44" s="71"/>
      <c r="U44" s="71"/>
      <c r="V44" s="71"/>
      <c r="W44" s="4"/>
      <c r="X44" s="71"/>
      <c r="Y44" s="71"/>
      <c r="Z44" s="71"/>
      <c r="AA44" s="71"/>
      <c r="AB44" s="4"/>
      <c r="AC44" s="71"/>
      <c r="AD44" s="71"/>
      <c r="AE44" s="71"/>
      <c r="AF44" s="71"/>
      <c r="AG44" s="4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71"/>
      <c r="CT44" s="71"/>
      <c r="CU44" s="71"/>
      <c r="CV44" s="71"/>
      <c r="CW44" s="71"/>
      <c r="CX44" s="4"/>
      <c r="CY44" s="2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5.75" customHeight="1">
      <c r="A45" s="4" t="s">
        <v>55</v>
      </c>
      <c r="B45" s="71">
        <f>SUMIF($B$12:$B$29,"x",J$12:J$29)</f>
        <v>36039.360000000001</v>
      </c>
      <c r="C45" s="71">
        <f>SUMIF($C$12:$C$29,"x",J$12:J$29)</f>
        <v>39011.769999999997</v>
      </c>
      <c r="D45" s="71"/>
      <c r="E45" s="71">
        <f t="shared" ref="E45:E61" si="58">C45+B45</f>
        <v>75051.13</v>
      </c>
      <c r="F45" s="71"/>
      <c r="G45" s="71"/>
      <c r="H45" s="71"/>
      <c r="I45" s="71"/>
      <c r="J45" s="4" t="s">
        <v>52</v>
      </c>
      <c r="K45" s="4" t="s">
        <v>54</v>
      </c>
      <c r="L45" s="71"/>
      <c r="M45" s="71"/>
      <c r="N45" s="71"/>
      <c r="O45" s="71"/>
      <c r="P45" s="71"/>
      <c r="Q45" s="71"/>
      <c r="R45" s="4"/>
      <c r="S45" s="71"/>
      <c r="T45" s="71"/>
      <c r="U45" s="71"/>
      <c r="V45" s="71"/>
      <c r="W45" s="4"/>
      <c r="X45" s="71"/>
      <c r="Y45" s="71"/>
      <c r="Z45" s="71"/>
      <c r="AA45" s="71"/>
      <c r="AB45" s="4"/>
      <c r="AC45" s="71"/>
      <c r="AD45" s="71"/>
      <c r="AE45" s="71"/>
      <c r="AF45" s="71"/>
      <c r="AG45" s="4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71"/>
      <c r="CT45" s="71"/>
      <c r="CU45" s="71"/>
      <c r="CV45" s="71"/>
      <c r="CW45" s="71"/>
      <c r="CX45" s="4"/>
      <c r="CY45" s="2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5.75" customHeight="1">
      <c r="A46" s="24">
        <v>44440</v>
      </c>
      <c r="B46" s="71">
        <f>SUMIF($B$11:$B$30,"x",R$11:R$30)</f>
        <v>6598</v>
      </c>
      <c r="C46" s="71">
        <f>SUMIF($C$11:$C$30,"x",R$11:R$30)</f>
        <v>9897</v>
      </c>
      <c r="D46" s="71"/>
      <c r="E46" s="71">
        <f t="shared" si="58"/>
        <v>16495</v>
      </c>
      <c r="F46" s="71">
        <f t="shared" ref="F46:G46" si="59">B46</f>
        <v>6598</v>
      </c>
      <c r="G46" s="71">
        <f t="shared" si="59"/>
        <v>9897</v>
      </c>
      <c r="H46" s="71">
        <f t="shared" ref="H46:H61" si="60">G46+F46</f>
        <v>16495</v>
      </c>
      <c r="I46" s="71"/>
      <c r="J46" s="4" t="s">
        <v>52</v>
      </c>
      <c r="K46" s="4" t="s">
        <v>54</v>
      </c>
      <c r="L46" s="72">
        <f t="shared" ref="L46:L65" si="61">H46/E$45</f>
        <v>0.21978349959554239</v>
      </c>
      <c r="M46" s="71"/>
      <c r="N46" s="71"/>
      <c r="O46" s="71"/>
      <c r="P46" s="71"/>
      <c r="Q46" s="71"/>
      <c r="R46" s="4"/>
      <c r="S46" s="71"/>
      <c r="T46" s="71"/>
      <c r="U46" s="71"/>
      <c r="V46" s="71"/>
      <c r="W46" s="4"/>
      <c r="X46" s="71"/>
      <c r="Y46" s="71"/>
      <c r="Z46" s="71"/>
      <c r="AA46" s="71"/>
      <c r="AB46" s="4"/>
      <c r="AC46" s="71"/>
      <c r="AD46" s="71"/>
      <c r="AE46" s="71"/>
      <c r="AF46" s="71"/>
      <c r="AG46" s="4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71"/>
      <c r="CT46" s="71"/>
      <c r="CU46" s="71"/>
      <c r="CV46" s="71"/>
      <c r="CW46" s="71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5.75" customHeight="1">
      <c r="A47" s="24">
        <v>44470</v>
      </c>
      <c r="B47" s="71">
        <f>SUMIF($B$11:$B$30,"x",W$11:W$30)</f>
        <v>2560.83</v>
      </c>
      <c r="C47" s="71">
        <f>SUMIF($C$11:$C$30,"x",W$11:W$30)</f>
        <v>4544.83</v>
      </c>
      <c r="D47" s="71"/>
      <c r="E47" s="71">
        <f t="shared" si="58"/>
        <v>7105.66</v>
      </c>
      <c r="F47" s="71">
        <f t="shared" ref="F47:G47" si="62">F46+B47</f>
        <v>9158.83</v>
      </c>
      <c r="G47" s="71">
        <f t="shared" si="62"/>
        <v>14441.83</v>
      </c>
      <c r="H47" s="71">
        <f t="shared" si="60"/>
        <v>23600.66</v>
      </c>
      <c r="I47" s="71"/>
      <c r="J47" s="4" t="s">
        <v>52</v>
      </c>
      <c r="K47" s="4" t="s">
        <v>54</v>
      </c>
      <c r="L47" s="72">
        <f t="shared" si="61"/>
        <v>0.31446108806089929</v>
      </c>
      <c r="M47" s="4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5.75" customHeight="1">
      <c r="A48" s="24">
        <v>44501</v>
      </c>
      <c r="B48" s="71">
        <f>SUMIF($B$11:$B$30,"x",AB$11:AB$30)</f>
        <v>3177</v>
      </c>
      <c r="C48" s="71">
        <f>SUMIF($C$11:$C$30,"x",AB$11:AB$30)</f>
        <v>1285.54</v>
      </c>
      <c r="D48" s="71"/>
      <c r="E48" s="71">
        <f t="shared" si="58"/>
        <v>4462.54</v>
      </c>
      <c r="F48" s="71">
        <f t="shared" ref="F48:G48" si="63">F47+B48</f>
        <v>12335.83</v>
      </c>
      <c r="G48" s="71">
        <f t="shared" si="63"/>
        <v>15727.369999999999</v>
      </c>
      <c r="H48" s="71">
        <f t="shared" si="60"/>
        <v>28063.199999999997</v>
      </c>
      <c r="I48" s="71"/>
      <c r="J48" s="4" t="s">
        <v>52</v>
      </c>
      <c r="K48" s="4" t="s">
        <v>54</v>
      </c>
      <c r="L48" s="72">
        <f t="shared" si="61"/>
        <v>0.37392108553195663</v>
      </c>
      <c r="M48" s="4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5.75" customHeight="1">
      <c r="A49" s="24">
        <v>44531</v>
      </c>
      <c r="B49" s="71">
        <f>SUMIF($B$11:$B$30,"x",AG$11:AG$30)</f>
        <v>2125</v>
      </c>
      <c r="C49" s="71">
        <f>SUMIF($C$11:$C$30,"x",AG$11:AG$30)</f>
        <v>2125</v>
      </c>
      <c r="D49" s="71"/>
      <c r="E49" s="71">
        <f t="shared" si="58"/>
        <v>4250</v>
      </c>
      <c r="F49" s="71">
        <f t="shared" ref="F49:G49" si="64">F48+B49</f>
        <v>14460.83</v>
      </c>
      <c r="G49" s="71">
        <f t="shared" si="64"/>
        <v>17852.37</v>
      </c>
      <c r="H49" s="71">
        <f t="shared" si="60"/>
        <v>32313.199999999997</v>
      </c>
      <c r="I49" s="71"/>
      <c r="J49" s="4" t="s">
        <v>52</v>
      </c>
      <c r="K49" s="4" t="s">
        <v>54</v>
      </c>
      <c r="L49" s="72">
        <f t="shared" si="61"/>
        <v>0.43054914696154467</v>
      </c>
      <c r="M49" s="4"/>
      <c r="N49" s="4"/>
      <c r="O49" s="4"/>
      <c r="P49" s="4"/>
      <c r="Q49" s="4"/>
      <c r="R49" s="71"/>
      <c r="S49" s="4"/>
      <c r="T49" s="4"/>
      <c r="U49" s="4"/>
      <c r="V49" s="4"/>
      <c r="W49" s="71"/>
      <c r="X49" s="4"/>
      <c r="Y49" s="4"/>
      <c r="Z49" s="4"/>
      <c r="AA49" s="4"/>
      <c r="AB49" s="71"/>
      <c r="AC49" s="4"/>
      <c r="AD49" s="4"/>
      <c r="AE49" s="4"/>
      <c r="AF49" s="4"/>
      <c r="AG49" s="71"/>
      <c r="AH49" s="73"/>
      <c r="AI49" s="70"/>
      <c r="AJ49" s="70"/>
      <c r="AK49" s="70"/>
      <c r="AL49" s="70"/>
      <c r="AM49" s="73"/>
      <c r="AN49" s="70"/>
      <c r="AO49" s="70"/>
      <c r="AP49" s="70"/>
      <c r="AQ49" s="70"/>
      <c r="AR49" s="73"/>
      <c r="AS49" s="70"/>
      <c r="AT49" s="70"/>
      <c r="AU49" s="70"/>
      <c r="AV49" s="70"/>
      <c r="AW49" s="73"/>
      <c r="AX49" s="70"/>
      <c r="AY49" s="70"/>
      <c r="AZ49" s="70"/>
      <c r="BA49" s="70"/>
      <c r="BB49" s="73"/>
      <c r="BC49" s="70"/>
      <c r="BD49" s="70"/>
      <c r="BE49" s="70"/>
      <c r="BF49" s="70"/>
      <c r="BG49" s="73"/>
      <c r="BH49" s="70"/>
      <c r="BI49" s="70"/>
      <c r="BJ49" s="70"/>
      <c r="BK49" s="70"/>
      <c r="BL49" s="73"/>
      <c r="BM49" s="73"/>
      <c r="BN49" s="4"/>
      <c r="BO49" s="4"/>
      <c r="BP49" s="4"/>
      <c r="BQ49" s="4"/>
      <c r="BR49" s="71"/>
      <c r="BS49" s="4"/>
      <c r="BT49" s="4"/>
      <c r="BU49" s="4"/>
      <c r="BV49" s="4"/>
      <c r="BW49" s="71"/>
      <c r="BX49" s="4"/>
      <c r="BY49" s="4"/>
      <c r="BZ49" s="4"/>
      <c r="CA49" s="4"/>
      <c r="CB49" s="71"/>
      <c r="CC49" s="4"/>
      <c r="CD49" s="4"/>
      <c r="CE49" s="4"/>
      <c r="CF49" s="4"/>
      <c r="CG49" s="71"/>
      <c r="CH49" s="4"/>
      <c r="CI49" s="4"/>
      <c r="CJ49" s="4"/>
      <c r="CK49" s="4"/>
      <c r="CL49" s="71"/>
      <c r="CM49" s="4"/>
      <c r="CN49" s="4"/>
      <c r="CO49" s="4"/>
      <c r="CP49" s="4"/>
      <c r="CQ49" s="71"/>
      <c r="CR49" s="71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5.75" customHeight="1">
      <c r="A50" s="24">
        <v>44562</v>
      </c>
      <c r="B50" s="71">
        <f>SUMIF($B$11:$B$30,"x",AM$11:AM$30)</f>
        <v>5609.78</v>
      </c>
      <c r="C50" s="71">
        <f>SUMIF($C$11:$C$30,"x",AM$11:AM$30)</f>
        <v>6880.88</v>
      </c>
      <c r="D50" s="71"/>
      <c r="E50" s="71">
        <f t="shared" si="58"/>
        <v>12490.66</v>
      </c>
      <c r="F50" s="71">
        <f t="shared" ref="F50:G50" si="65">F49+B50</f>
        <v>20070.61</v>
      </c>
      <c r="G50" s="71">
        <f t="shared" si="65"/>
        <v>24733.25</v>
      </c>
      <c r="H50" s="71">
        <f t="shared" si="60"/>
        <v>44803.86</v>
      </c>
      <c r="I50" s="71"/>
      <c r="J50" s="4" t="s">
        <v>52</v>
      </c>
      <c r="K50" s="4" t="s">
        <v>54</v>
      </c>
      <c r="L50" s="72">
        <f t="shared" si="61"/>
        <v>0.59697782032062674</v>
      </c>
      <c r="M50" s="4"/>
      <c r="N50" s="4"/>
      <c r="O50" s="4"/>
      <c r="P50" s="4"/>
      <c r="Q50" s="4"/>
      <c r="R50" s="72"/>
      <c r="S50" s="4"/>
      <c r="T50" s="4"/>
      <c r="U50" s="4"/>
      <c r="V50" s="4"/>
      <c r="W50" s="72"/>
      <c r="X50" s="4"/>
      <c r="Y50" s="4"/>
      <c r="Z50" s="4"/>
      <c r="AA50" s="4"/>
      <c r="AB50" s="72"/>
      <c r="AC50" s="4"/>
      <c r="AD50" s="4"/>
      <c r="AE50" s="4"/>
      <c r="AF50" s="4"/>
      <c r="AG50" s="72"/>
      <c r="AH50" s="74"/>
      <c r="AI50" s="70"/>
      <c r="AJ50" s="70"/>
      <c r="AK50" s="70"/>
      <c r="AL50" s="70"/>
      <c r="AM50" s="74"/>
      <c r="AN50" s="70"/>
      <c r="AO50" s="70"/>
      <c r="AP50" s="70"/>
      <c r="AQ50" s="70"/>
      <c r="AR50" s="74"/>
      <c r="AS50" s="70"/>
      <c r="AT50" s="70"/>
      <c r="AU50" s="70"/>
      <c r="AV50" s="70"/>
      <c r="AW50" s="74"/>
      <c r="AX50" s="70"/>
      <c r="AY50" s="70"/>
      <c r="AZ50" s="70"/>
      <c r="BA50" s="70"/>
      <c r="BB50" s="74"/>
      <c r="BC50" s="70"/>
      <c r="BD50" s="70"/>
      <c r="BE50" s="70"/>
      <c r="BF50" s="70"/>
      <c r="BG50" s="74"/>
      <c r="BH50" s="70"/>
      <c r="BI50" s="70"/>
      <c r="BJ50" s="70"/>
      <c r="BK50" s="70"/>
      <c r="BL50" s="74"/>
      <c r="BM50" s="74"/>
      <c r="BN50" s="4"/>
      <c r="BO50" s="4"/>
      <c r="BP50" s="4"/>
      <c r="BQ50" s="4"/>
      <c r="BR50" s="72"/>
      <c r="BS50" s="4"/>
      <c r="BT50" s="4"/>
      <c r="BU50" s="4"/>
      <c r="BV50" s="4"/>
      <c r="BW50" s="72"/>
      <c r="BX50" s="4"/>
      <c r="BY50" s="4"/>
      <c r="BZ50" s="4"/>
      <c r="CA50" s="4"/>
      <c r="CB50" s="72"/>
      <c r="CC50" s="4"/>
      <c r="CD50" s="4"/>
      <c r="CE50" s="4"/>
      <c r="CF50" s="4"/>
      <c r="CG50" s="72"/>
      <c r="CH50" s="4"/>
      <c r="CI50" s="4"/>
      <c r="CJ50" s="4"/>
      <c r="CK50" s="4"/>
      <c r="CL50" s="72"/>
      <c r="CM50" s="4"/>
      <c r="CN50" s="4"/>
      <c r="CO50" s="4"/>
      <c r="CP50" s="4"/>
      <c r="CQ50" s="72"/>
      <c r="CR50" s="72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5.75" customHeight="1">
      <c r="A51" s="24">
        <v>44593</v>
      </c>
      <c r="B51" s="71">
        <f>SUMIF($B$11:$B$30,"x",AR$11:AR$30)</f>
        <v>3591.38</v>
      </c>
      <c r="C51" s="71">
        <f>SUMIF($C$11:$C$30,"x",AR$11:AR$30)</f>
        <v>3075.92</v>
      </c>
      <c r="D51" s="71"/>
      <c r="E51" s="71">
        <f t="shared" si="58"/>
        <v>6667.3</v>
      </c>
      <c r="F51" s="71">
        <f t="shared" ref="F51:G51" si="66">F50+B51</f>
        <v>23661.99</v>
      </c>
      <c r="G51" s="71">
        <f t="shared" si="66"/>
        <v>27809.17</v>
      </c>
      <c r="H51" s="71">
        <f t="shared" si="60"/>
        <v>51471.16</v>
      </c>
      <c r="I51" s="71"/>
      <c r="J51" s="4" t="s">
        <v>52</v>
      </c>
      <c r="K51" s="4" t="s">
        <v>54</v>
      </c>
      <c r="L51" s="72">
        <f t="shared" si="61"/>
        <v>0.68581459066638972</v>
      </c>
      <c r="M51" s="4"/>
      <c r="N51" s="4"/>
      <c r="O51" s="4"/>
      <c r="P51" s="4"/>
      <c r="Q51" s="4"/>
      <c r="R51" s="71"/>
      <c r="S51" s="4"/>
      <c r="T51" s="4"/>
      <c r="U51" s="4"/>
      <c r="V51" s="4"/>
      <c r="W51" s="71"/>
      <c r="X51" s="4"/>
      <c r="Y51" s="4"/>
      <c r="Z51" s="4"/>
      <c r="AA51" s="4"/>
      <c r="AB51" s="71"/>
      <c r="AC51" s="4"/>
      <c r="AD51" s="4"/>
      <c r="AE51" s="4"/>
      <c r="AF51" s="4"/>
      <c r="AG51" s="71"/>
      <c r="AH51" s="73"/>
      <c r="AI51" s="70"/>
      <c r="AJ51" s="70"/>
      <c r="AK51" s="70"/>
      <c r="AL51" s="70"/>
      <c r="AM51" s="73"/>
      <c r="AN51" s="70"/>
      <c r="AO51" s="70"/>
      <c r="AP51" s="70"/>
      <c r="AQ51" s="70"/>
      <c r="AR51" s="73"/>
      <c r="AS51" s="70"/>
      <c r="AT51" s="70"/>
      <c r="AU51" s="70"/>
      <c r="AV51" s="70"/>
      <c r="AW51" s="73"/>
      <c r="AX51" s="70"/>
      <c r="AY51" s="70"/>
      <c r="AZ51" s="70"/>
      <c r="BA51" s="70"/>
      <c r="BB51" s="73"/>
      <c r="BC51" s="70"/>
      <c r="BD51" s="70"/>
      <c r="BE51" s="70"/>
      <c r="BF51" s="70"/>
      <c r="BG51" s="73"/>
      <c r="BH51" s="70"/>
      <c r="BI51" s="70"/>
      <c r="BJ51" s="70"/>
      <c r="BK51" s="70"/>
      <c r="BL51" s="73"/>
      <c r="BM51" s="73"/>
      <c r="BN51" s="4"/>
      <c r="BO51" s="4"/>
      <c r="BP51" s="4"/>
      <c r="BQ51" s="4"/>
      <c r="BR51" s="71"/>
      <c r="BS51" s="4"/>
      <c r="BT51" s="4"/>
      <c r="BU51" s="4"/>
      <c r="BV51" s="4"/>
      <c r="BW51" s="71"/>
      <c r="BX51" s="4"/>
      <c r="BY51" s="4"/>
      <c r="BZ51" s="4"/>
      <c r="CA51" s="4"/>
      <c r="CB51" s="71"/>
      <c r="CC51" s="4"/>
      <c r="CD51" s="4"/>
      <c r="CE51" s="4"/>
      <c r="CF51" s="4"/>
      <c r="CG51" s="71"/>
      <c r="CH51" s="4"/>
      <c r="CI51" s="4"/>
      <c r="CJ51" s="4"/>
      <c r="CK51" s="4"/>
      <c r="CL51" s="71"/>
      <c r="CM51" s="4"/>
      <c r="CN51" s="4"/>
      <c r="CO51" s="4"/>
      <c r="CP51" s="4"/>
      <c r="CQ51" s="71"/>
      <c r="CR51" s="71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customHeight="1">
      <c r="A52" s="24">
        <v>44621</v>
      </c>
      <c r="B52" s="71">
        <f>SUMIF($B$11:$B$30,"x",AW$11:AW$30)</f>
        <v>3591.38</v>
      </c>
      <c r="C52" s="71">
        <f>SUMIF($C$11:$C$30,"x",AW$11:AW$30)</f>
        <v>5812.88</v>
      </c>
      <c r="D52" s="71"/>
      <c r="E52" s="71">
        <f t="shared" si="58"/>
        <v>9404.26</v>
      </c>
      <c r="F52" s="71">
        <f t="shared" ref="F52:G52" si="67">F51+B52</f>
        <v>27253.370000000003</v>
      </c>
      <c r="G52" s="71">
        <f t="shared" si="67"/>
        <v>33622.049999999996</v>
      </c>
      <c r="H52" s="71">
        <f t="shared" si="60"/>
        <v>60875.42</v>
      </c>
      <c r="I52" s="71"/>
      <c r="J52" s="4" t="s">
        <v>52</v>
      </c>
      <c r="K52" s="4" t="s">
        <v>54</v>
      </c>
      <c r="L52" s="72">
        <f t="shared" si="61"/>
        <v>0.81111929960281737</v>
      </c>
      <c r="M52" s="4"/>
      <c r="N52" s="4"/>
      <c r="O52" s="4"/>
      <c r="P52" s="4"/>
      <c r="Q52" s="4"/>
      <c r="R52" s="72"/>
      <c r="S52" s="4"/>
      <c r="T52" s="4"/>
      <c r="U52" s="4"/>
      <c r="V52" s="4"/>
      <c r="W52" s="72"/>
      <c r="X52" s="4"/>
      <c r="Y52" s="4"/>
      <c r="Z52" s="4"/>
      <c r="AA52" s="4"/>
      <c r="AB52" s="72"/>
      <c r="AC52" s="4"/>
      <c r="AD52" s="4"/>
      <c r="AE52" s="4"/>
      <c r="AF52" s="4"/>
      <c r="AG52" s="72"/>
      <c r="AH52" s="74"/>
      <c r="AI52" s="70"/>
      <c r="AJ52" s="70"/>
      <c r="AK52" s="70"/>
      <c r="AL52" s="70"/>
      <c r="AM52" s="74"/>
      <c r="AN52" s="70"/>
      <c r="AO52" s="70"/>
      <c r="AP52" s="70"/>
      <c r="AQ52" s="70"/>
      <c r="AR52" s="74"/>
      <c r="AS52" s="70"/>
      <c r="AT52" s="70"/>
      <c r="AU52" s="70"/>
      <c r="AV52" s="70"/>
      <c r="AW52" s="74"/>
      <c r="AX52" s="70"/>
      <c r="AY52" s="70"/>
      <c r="AZ52" s="70"/>
      <c r="BA52" s="70"/>
      <c r="BB52" s="74"/>
      <c r="BC52" s="70"/>
      <c r="BD52" s="70"/>
      <c r="BE52" s="70"/>
      <c r="BF52" s="70"/>
      <c r="BG52" s="74"/>
      <c r="BH52" s="70"/>
      <c r="BI52" s="70"/>
      <c r="BJ52" s="70"/>
      <c r="BK52" s="70"/>
      <c r="BL52" s="74"/>
      <c r="BM52" s="74"/>
      <c r="BN52" s="4"/>
      <c r="BO52" s="4"/>
      <c r="BP52" s="4"/>
      <c r="BQ52" s="4"/>
      <c r="BR52" s="72"/>
      <c r="BS52" s="4"/>
      <c r="BT52" s="4"/>
      <c r="BU52" s="4"/>
      <c r="BV52" s="4"/>
      <c r="BW52" s="72"/>
      <c r="BX52" s="4"/>
      <c r="BY52" s="4"/>
      <c r="BZ52" s="4"/>
      <c r="CA52" s="4"/>
      <c r="CB52" s="72"/>
      <c r="CC52" s="4"/>
      <c r="CD52" s="4"/>
      <c r="CE52" s="4"/>
      <c r="CF52" s="4"/>
      <c r="CG52" s="72"/>
      <c r="CH52" s="4"/>
      <c r="CI52" s="4"/>
      <c r="CJ52" s="4"/>
      <c r="CK52" s="4"/>
      <c r="CL52" s="72"/>
      <c r="CM52" s="4"/>
      <c r="CN52" s="4"/>
      <c r="CO52" s="4"/>
      <c r="CP52" s="4"/>
      <c r="CQ52" s="72"/>
      <c r="CR52" s="72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15.75" customHeight="1">
      <c r="A53" s="24">
        <v>44652</v>
      </c>
      <c r="B53" s="71">
        <f>SUMIF($B$11:$B$30,"x",BB$11:BB$30)</f>
        <v>3265.83</v>
      </c>
      <c r="C53" s="71">
        <f>SUMIF($C$11:$C$30,"x",BB$11:BB$30)</f>
        <v>1249.83</v>
      </c>
      <c r="D53" s="71"/>
      <c r="E53" s="71">
        <f t="shared" si="58"/>
        <v>4515.66</v>
      </c>
      <c r="F53" s="71">
        <f t="shared" ref="F53:G53" si="68">F52+B53</f>
        <v>30519.200000000004</v>
      </c>
      <c r="G53" s="71">
        <f t="shared" si="68"/>
        <v>34871.879999999997</v>
      </c>
      <c r="H53" s="71">
        <f t="shared" si="60"/>
        <v>65391.08</v>
      </c>
      <c r="I53" s="71"/>
      <c r="J53" s="4" t="s">
        <v>52</v>
      </c>
      <c r="K53" s="4" t="s">
        <v>54</v>
      </c>
      <c r="L53" s="72">
        <f t="shared" si="61"/>
        <v>0.87128708122049592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15.75" customHeight="1">
      <c r="A54" s="24">
        <v>44682</v>
      </c>
      <c r="B54" s="71">
        <f>SUMIF($B$11:$B$30,"x",BG$11:BG$30)</f>
        <v>2959.33</v>
      </c>
      <c r="C54" s="71">
        <f>SUMIF($C$11:$C$30,"x",BG$11:BG$30)</f>
        <v>3595.06</v>
      </c>
      <c r="D54" s="71"/>
      <c r="E54" s="71">
        <f t="shared" si="58"/>
        <v>6554.3899999999994</v>
      </c>
      <c r="F54" s="71">
        <f t="shared" ref="F54:G54" si="69">F53+B54</f>
        <v>33478.530000000006</v>
      </c>
      <c r="G54" s="71">
        <f t="shared" si="69"/>
        <v>38466.939999999995</v>
      </c>
      <c r="H54" s="71">
        <f t="shared" si="60"/>
        <v>71945.47</v>
      </c>
      <c r="I54" s="71"/>
      <c r="J54" s="4" t="s">
        <v>52</v>
      </c>
      <c r="K54" s="4" t="s">
        <v>54</v>
      </c>
      <c r="L54" s="72">
        <f t="shared" si="61"/>
        <v>0.95861941052719657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15.75" customHeight="1">
      <c r="A55" s="24">
        <v>44713</v>
      </c>
      <c r="B55" s="71">
        <f>SUMIF($B$11:$B$30,"x",BL$11:BL$30)</f>
        <v>2560.83</v>
      </c>
      <c r="C55" s="71">
        <f>SUMIF($C$11:$C$30,"x",BL$11:BL$30)</f>
        <v>544.83000000000004</v>
      </c>
      <c r="D55" s="71"/>
      <c r="E55" s="71">
        <f t="shared" si="58"/>
        <v>3105.66</v>
      </c>
      <c r="F55" s="71">
        <f t="shared" ref="F55:G55" si="70">F54+B55</f>
        <v>36039.360000000008</v>
      </c>
      <c r="G55" s="71">
        <f t="shared" si="70"/>
        <v>39011.769999999997</v>
      </c>
      <c r="H55" s="71">
        <f t="shared" si="60"/>
        <v>75051.13</v>
      </c>
      <c r="I55" s="71"/>
      <c r="J55" s="4" t="s">
        <v>52</v>
      </c>
      <c r="K55" s="4" t="s">
        <v>54</v>
      </c>
      <c r="L55" s="72">
        <f t="shared" si="61"/>
        <v>1</v>
      </c>
      <c r="M55" s="71"/>
      <c r="N55" s="4"/>
      <c r="O55" s="71"/>
      <c r="P55" s="71"/>
      <c r="Q55" s="71"/>
      <c r="R55" s="71"/>
      <c r="S55" s="4"/>
      <c r="T55" s="71"/>
      <c r="U55" s="71"/>
      <c r="V55" s="71"/>
      <c r="W55" s="71"/>
      <c r="X55" s="4"/>
      <c r="Y55" s="71"/>
      <c r="Z55" s="71"/>
      <c r="AA55" s="71"/>
      <c r="AB55" s="71"/>
      <c r="AC55" s="4"/>
      <c r="AD55" s="4"/>
      <c r="AE55" s="4"/>
      <c r="AF55" s="4"/>
      <c r="AG55" s="4"/>
      <c r="AH55" s="70"/>
      <c r="AI55" s="70"/>
      <c r="AJ55" s="73"/>
      <c r="AK55" s="73"/>
      <c r="AL55" s="73"/>
      <c r="AM55" s="73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</row>
    <row r="56" spans="1:119" ht="15.75" customHeight="1">
      <c r="A56" s="24">
        <v>44743</v>
      </c>
      <c r="B56" s="71">
        <f>SUMIF($B$11:$B$30,"x",BR$11:BR$30)</f>
        <v>0</v>
      </c>
      <c r="C56" s="71">
        <f>SUMIF($C$11:$C$30,"x",BR$11:BR$30)</f>
        <v>0</v>
      </c>
      <c r="D56" s="71"/>
      <c r="E56" s="71">
        <f t="shared" si="58"/>
        <v>0</v>
      </c>
      <c r="F56" s="71">
        <f t="shared" ref="F56:G56" si="71">F55+B56</f>
        <v>36039.360000000008</v>
      </c>
      <c r="G56" s="71">
        <f t="shared" si="71"/>
        <v>39011.769999999997</v>
      </c>
      <c r="H56" s="71">
        <f t="shared" si="60"/>
        <v>75051.13</v>
      </c>
      <c r="I56" s="71"/>
      <c r="J56" s="4" t="s">
        <v>52</v>
      </c>
      <c r="K56" s="4" t="s">
        <v>54</v>
      </c>
      <c r="L56" s="72">
        <f t="shared" si="61"/>
        <v>1</v>
      </c>
      <c r="M56" s="71"/>
      <c r="N56" s="4"/>
      <c r="O56" s="71"/>
      <c r="P56" s="71"/>
      <c r="Q56" s="71"/>
      <c r="R56" s="71"/>
      <c r="S56" s="4"/>
      <c r="T56" s="71"/>
      <c r="U56" s="71"/>
      <c r="V56" s="71"/>
      <c r="W56" s="71"/>
      <c r="X56" s="4"/>
      <c r="Y56" s="71"/>
      <c r="Z56" s="71"/>
      <c r="AA56" s="71"/>
      <c r="AB56" s="71"/>
      <c r="AC56" s="4"/>
      <c r="AD56" s="4"/>
      <c r="AE56" s="4"/>
      <c r="AF56" s="4"/>
      <c r="AG56" s="4"/>
      <c r="AH56" s="70"/>
      <c r="AI56" s="70"/>
      <c r="AJ56" s="73"/>
      <c r="AK56" s="73"/>
      <c r="AL56" s="73"/>
      <c r="AM56" s="73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</row>
    <row r="57" spans="1:119" ht="15.75" customHeight="1">
      <c r="A57" s="24">
        <v>44774</v>
      </c>
      <c r="B57" s="71">
        <f>SUMIF($B$11:$B$30,"x",BW$11:BW$30)</f>
        <v>0</v>
      </c>
      <c r="C57" s="71">
        <f>SUMIF($C$11:$C$30,"x",BW$11:BW$30)</f>
        <v>0</v>
      </c>
      <c r="D57" s="71"/>
      <c r="E57" s="71">
        <f t="shared" si="58"/>
        <v>0</v>
      </c>
      <c r="F57" s="71">
        <f t="shared" ref="F57:G57" si="72">F56+B57</f>
        <v>36039.360000000008</v>
      </c>
      <c r="G57" s="71">
        <f t="shared" si="72"/>
        <v>39011.769999999997</v>
      </c>
      <c r="H57" s="71">
        <f t="shared" si="60"/>
        <v>75051.13</v>
      </c>
      <c r="I57" s="71"/>
      <c r="J57" s="4" t="s">
        <v>52</v>
      </c>
      <c r="K57" s="4" t="s">
        <v>54</v>
      </c>
      <c r="L57" s="72">
        <f t="shared" si="61"/>
        <v>1</v>
      </c>
      <c r="M57" s="71"/>
      <c r="N57" s="4"/>
      <c r="O57" s="71"/>
      <c r="P57" s="71"/>
      <c r="Q57" s="71"/>
      <c r="R57" s="71"/>
      <c r="S57" s="4"/>
      <c r="T57" s="71"/>
      <c r="U57" s="71"/>
      <c r="V57" s="71"/>
      <c r="W57" s="71"/>
      <c r="X57" s="4"/>
      <c r="Y57" s="71"/>
      <c r="Z57" s="71"/>
      <c r="AA57" s="71"/>
      <c r="AB57" s="71"/>
      <c r="AC57" s="4"/>
      <c r="AD57" s="4"/>
      <c r="AE57" s="4"/>
      <c r="AF57" s="4"/>
      <c r="AG57" s="4"/>
      <c r="AH57" s="70"/>
      <c r="AI57" s="70"/>
      <c r="AJ57" s="73"/>
      <c r="AK57" s="73"/>
      <c r="AL57" s="73"/>
      <c r="AM57" s="73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</row>
    <row r="58" spans="1:119" ht="15.75" customHeight="1">
      <c r="A58" s="24">
        <v>44805</v>
      </c>
      <c r="B58" s="71">
        <f>SUMIF($B$11:$B$30,"x",CB$11:CB$30)</f>
        <v>0</v>
      </c>
      <c r="C58" s="71">
        <f>SUMIF($C$11:$C$30,"x",CB$11:CB$30)</f>
        <v>0</v>
      </c>
      <c r="D58" s="71"/>
      <c r="E58" s="71">
        <f t="shared" si="58"/>
        <v>0</v>
      </c>
      <c r="F58" s="71">
        <f t="shared" ref="F58:G58" si="73">F57+B58</f>
        <v>36039.360000000008</v>
      </c>
      <c r="G58" s="71">
        <f t="shared" si="73"/>
        <v>39011.769999999997</v>
      </c>
      <c r="H58" s="71">
        <f t="shared" si="60"/>
        <v>75051.13</v>
      </c>
      <c r="I58" s="71"/>
      <c r="J58" s="4" t="s">
        <v>52</v>
      </c>
      <c r="K58" s="4" t="s">
        <v>54</v>
      </c>
      <c r="L58" s="72">
        <f t="shared" si="61"/>
        <v>1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</row>
    <row r="59" spans="1:119" ht="15.75" customHeight="1">
      <c r="A59" s="24">
        <v>44835</v>
      </c>
      <c r="B59" s="71">
        <f>SUMIF($B$11:$B$30,"x",CG$11:CG$30)</f>
        <v>0</v>
      </c>
      <c r="C59" s="71">
        <f>SUMIF($C$11:$C$30,"x",CG$11:CG$30)</f>
        <v>0</v>
      </c>
      <c r="D59" s="71"/>
      <c r="E59" s="71">
        <f t="shared" si="58"/>
        <v>0</v>
      </c>
      <c r="F59" s="71">
        <f t="shared" ref="F59:G59" si="74">F58+B59</f>
        <v>36039.360000000008</v>
      </c>
      <c r="G59" s="71">
        <f t="shared" si="74"/>
        <v>39011.769999999997</v>
      </c>
      <c r="H59" s="71">
        <f t="shared" si="60"/>
        <v>75051.13</v>
      </c>
      <c r="I59" s="71"/>
      <c r="J59" s="4" t="s">
        <v>52</v>
      </c>
      <c r="K59" s="4" t="s">
        <v>54</v>
      </c>
      <c r="L59" s="72">
        <f t="shared" si="61"/>
        <v>1</v>
      </c>
      <c r="M59" s="71"/>
      <c r="N59" s="71"/>
      <c r="O59" s="4"/>
      <c r="P59" s="71"/>
      <c r="Q59" s="71"/>
      <c r="R59" s="71"/>
      <c r="S59" s="71"/>
      <c r="T59" s="4"/>
      <c r="U59" s="71"/>
      <c r="V59" s="71"/>
      <c r="W59" s="71"/>
      <c r="X59" s="71"/>
      <c r="Y59" s="4"/>
      <c r="Z59" s="4"/>
      <c r="AA59" s="4"/>
      <c r="AB59" s="4"/>
      <c r="AC59" s="4"/>
      <c r="AD59" s="4"/>
      <c r="AE59" s="4"/>
      <c r="AF59" s="4"/>
      <c r="AG59" s="4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</row>
    <row r="60" spans="1:119" ht="15.75" customHeight="1">
      <c r="A60" s="24">
        <v>44866</v>
      </c>
      <c r="B60" s="71">
        <f>SUMIF($B$11:$B$30,"x",CL$11:CL$30)</f>
        <v>0</v>
      </c>
      <c r="C60" s="71">
        <f>SUMIF($C$11:$C$30,"x",CL$11:CL$30)</f>
        <v>0</v>
      </c>
      <c r="D60" s="71"/>
      <c r="E60" s="71">
        <f t="shared" si="58"/>
        <v>0</v>
      </c>
      <c r="F60" s="71">
        <f t="shared" ref="F60:G60" si="75">F59+B60</f>
        <v>36039.360000000008</v>
      </c>
      <c r="G60" s="71">
        <f t="shared" si="75"/>
        <v>39011.769999999997</v>
      </c>
      <c r="H60" s="71">
        <f t="shared" si="60"/>
        <v>75051.13</v>
      </c>
      <c r="I60" s="71"/>
      <c r="J60" s="4" t="s">
        <v>52</v>
      </c>
      <c r="K60" s="4" t="s">
        <v>54</v>
      </c>
      <c r="L60" s="72">
        <f t="shared" si="61"/>
        <v>1</v>
      </c>
      <c r="M60" s="71"/>
      <c r="N60" s="71"/>
      <c r="O60" s="4"/>
      <c r="P60" s="71"/>
      <c r="Q60" s="71"/>
      <c r="R60" s="71"/>
      <c r="S60" s="71"/>
      <c r="T60" s="4"/>
      <c r="U60" s="71"/>
      <c r="V60" s="71"/>
      <c r="W60" s="71"/>
      <c r="X60" s="71"/>
      <c r="Y60" s="4"/>
      <c r="Z60" s="4"/>
      <c r="AA60" s="4"/>
      <c r="AB60" s="4"/>
      <c r="AC60" s="4"/>
      <c r="AD60" s="4"/>
      <c r="AE60" s="4"/>
      <c r="AF60" s="4"/>
      <c r="AG60" s="4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</row>
    <row r="61" spans="1:119" ht="15.75" customHeight="1">
      <c r="A61" s="24">
        <v>44896</v>
      </c>
      <c r="B61" s="71">
        <f>SUMIF($B$11:$B$30,"x",CQ$11:CQ$30)</f>
        <v>0</v>
      </c>
      <c r="C61" s="71">
        <f>SUMIF($C$11:$C$30,"x",CQ$11:CQ$30)</f>
        <v>0</v>
      </c>
      <c r="D61" s="71"/>
      <c r="E61" s="71">
        <f t="shared" si="58"/>
        <v>0</v>
      </c>
      <c r="F61" s="71">
        <f t="shared" ref="F61:G61" si="76">F60+B61</f>
        <v>36039.360000000008</v>
      </c>
      <c r="G61" s="71">
        <f t="shared" si="76"/>
        <v>39011.769999999997</v>
      </c>
      <c r="H61" s="71">
        <f t="shared" si="60"/>
        <v>75051.13</v>
      </c>
      <c r="I61" s="71"/>
      <c r="J61" s="4" t="s">
        <v>52</v>
      </c>
      <c r="K61" s="4" t="s">
        <v>54</v>
      </c>
      <c r="L61" s="72">
        <f t="shared" si="61"/>
        <v>1</v>
      </c>
      <c r="M61" s="71"/>
      <c r="N61" s="71"/>
      <c r="O61" s="4"/>
      <c r="P61" s="71"/>
      <c r="Q61" s="71"/>
      <c r="R61" s="71"/>
      <c r="S61" s="71"/>
      <c r="T61" s="4"/>
      <c r="U61" s="71"/>
      <c r="V61" s="71"/>
      <c r="W61" s="71"/>
      <c r="X61" s="71"/>
      <c r="Y61" s="4"/>
      <c r="Z61" s="4"/>
      <c r="AA61" s="4"/>
      <c r="AB61" s="4"/>
      <c r="AC61" s="4"/>
      <c r="AD61" s="4"/>
      <c r="AE61" s="4"/>
      <c r="AF61" s="4"/>
      <c r="AG61" s="4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</row>
    <row r="62" spans="1:119" ht="15.75" customHeight="1">
      <c r="A62" s="75" t="s">
        <v>19</v>
      </c>
      <c r="B62" s="4"/>
      <c r="C62" s="4"/>
      <c r="D62" s="4"/>
      <c r="E62" s="4"/>
      <c r="F62" s="4"/>
      <c r="G62" s="4"/>
      <c r="H62" s="71">
        <f>SUM($CS$11:$CS$30)</f>
        <v>12096</v>
      </c>
      <c r="I62" s="71"/>
      <c r="J62" s="4" t="s">
        <v>52</v>
      </c>
      <c r="K62" s="4" t="s">
        <v>54</v>
      </c>
      <c r="L62" s="72">
        <f t="shared" si="61"/>
        <v>0.16117012495348171</v>
      </c>
      <c r="M62" s="4"/>
      <c r="N62" s="71"/>
      <c r="O62" s="71"/>
      <c r="P62" s="71"/>
      <c r="Q62" s="71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</row>
    <row r="63" spans="1:119" ht="15.75" customHeight="1">
      <c r="A63" s="75" t="s">
        <v>12</v>
      </c>
      <c r="B63" s="4"/>
      <c r="C63" s="4"/>
      <c r="D63" s="4"/>
      <c r="E63" s="4"/>
      <c r="F63" s="4"/>
      <c r="G63" s="4"/>
      <c r="H63" s="71">
        <f>SUM($CT$11:$CT$30)</f>
        <v>21720</v>
      </c>
      <c r="I63" s="71"/>
      <c r="J63" s="4" t="s">
        <v>52</v>
      </c>
      <c r="K63" s="4" t="s">
        <v>54</v>
      </c>
      <c r="L63" s="72">
        <f t="shared" si="61"/>
        <v>0.28940270452956535</v>
      </c>
      <c r="M63" s="4"/>
      <c r="N63" s="71"/>
      <c r="O63" s="71"/>
      <c r="P63" s="71"/>
      <c r="Q63" s="71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</row>
    <row r="64" spans="1:119" ht="15.75" customHeight="1">
      <c r="A64" s="75" t="s">
        <v>13</v>
      </c>
      <c r="B64" s="4"/>
      <c r="C64" s="4"/>
      <c r="D64" s="4"/>
      <c r="E64" s="4"/>
      <c r="F64" s="4"/>
      <c r="G64" s="4"/>
      <c r="H64" s="71">
        <f>SUM($CU$11:$CU$30)</f>
        <v>856</v>
      </c>
      <c r="I64" s="71"/>
      <c r="J64" s="71"/>
      <c r="K64" s="4" t="s">
        <v>54</v>
      </c>
      <c r="L64" s="72">
        <f t="shared" si="61"/>
        <v>1.1405557784406443E-2</v>
      </c>
      <c r="M64" s="4"/>
      <c r="N64" s="71"/>
      <c r="O64" s="71"/>
      <c r="P64" s="71"/>
      <c r="Q64" s="71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</row>
    <row r="65" spans="1:119" ht="15.75" customHeight="1">
      <c r="A65" s="75" t="s">
        <v>14</v>
      </c>
      <c r="B65" s="4"/>
      <c r="C65" s="4"/>
      <c r="D65" s="4"/>
      <c r="E65" s="4"/>
      <c r="F65" s="4"/>
      <c r="G65" s="4"/>
      <c r="H65" s="71">
        <f>SUM($CV$11:$CV$30)</f>
        <v>24355.769999999997</v>
      </c>
      <c r="I65" s="71"/>
      <c r="J65" s="4"/>
      <c r="K65" s="4" t="s">
        <v>54</v>
      </c>
      <c r="L65" s="72">
        <f t="shared" si="61"/>
        <v>0.32452236228821596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</row>
    <row r="66" spans="1:119" ht="15.75" customHeight="1">
      <c r="A66" s="4"/>
      <c r="B66" s="4"/>
      <c r="C66" s="4"/>
      <c r="D66" s="4"/>
      <c r="E66" s="4"/>
      <c r="F66" s="4"/>
      <c r="G66" s="4"/>
      <c r="H66" s="71"/>
      <c r="I66" s="71"/>
      <c r="J66" s="4"/>
      <c r="K66" s="4"/>
      <c r="L66" s="7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</row>
    <row r="67" spans="1:119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</row>
    <row r="68" spans="1:119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</row>
    <row r="69" spans="1:11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</row>
    <row r="70" spans="1:119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</row>
    <row r="71" spans="1:119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</row>
    <row r="72" spans="1:119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</row>
    <row r="73" spans="1:119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</row>
    <row r="74" spans="1:119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</row>
    <row r="75" spans="1:119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</row>
    <row r="76" spans="1:119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</row>
    <row r="77" spans="1:119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</row>
    <row r="78" spans="1:119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</row>
    <row r="79" spans="1:11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</row>
    <row r="80" spans="1:119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</row>
    <row r="81" spans="1:119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</row>
    <row r="82" spans="1:119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</row>
    <row r="83" spans="1:119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</row>
    <row r="84" spans="1:119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</row>
    <row r="85" spans="1:119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</row>
    <row r="86" spans="1:119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</row>
    <row r="87" spans="1:119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</row>
    <row r="88" spans="1:119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</row>
    <row r="89" spans="1:11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</row>
    <row r="90" spans="1:119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</row>
    <row r="91" spans="1:119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</row>
    <row r="92" spans="1:119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</row>
    <row r="93" spans="1:119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</row>
    <row r="94" spans="1:119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</row>
    <row r="95" spans="1:119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</row>
    <row r="96" spans="1:119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</row>
    <row r="97" spans="1:119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</row>
    <row r="98" spans="1:119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</row>
    <row r="99" spans="1:11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</row>
    <row r="100" spans="1:119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</row>
    <row r="101" spans="1:119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</row>
    <row r="102" spans="1:119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</row>
    <row r="103" spans="1:119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</row>
    <row r="104" spans="1:119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</row>
    <row r="105" spans="1:119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</row>
    <row r="106" spans="1:119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</row>
    <row r="107" spans="1:119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</row>
    <row r="108" spans="1:119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</row>
    <row r="109" spans="1:11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</row>
    <row r="110" spans="1:119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</row>
    <row r="111" spans="1:119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</row>
    <row r="112" spans="1:119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</row>
    <row r="113" spans="1:119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</row>
    <row r="114" spans="1:119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</row>
    <row r="115" spans="1:119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</row>
    <row r="116" spans="1:119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</row>
    <row r="117" spans="1:119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</row>
    <row r="118" spans="1:119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</row>
    <row r="119" spans="1: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</row>
    <row r="120" spans="1:119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</row>
    <row r="121" spans="1:119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</row>
    <row r="122" spans="1:119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</row>
    <row r="123" spans="1:119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</row>
    <row r="124" spans="1:119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</row>
    <row r="125" spans="1:119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</row>
    <row r="126" spans="1:119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</row>
    <row r="127" spans="1:119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</row>
    <row r="128" spans="1:119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</row>
    <row r="129" spans="1:11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</row>
    <row r="130" spans="1:119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</row>
    <row r="131" spans="1:119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</row>
    <row r="132" spans="1:119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</row>
    <row r="133" spans="1:119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</row>
    <row r="134" spans="1:119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</row>
    <row r="135" spans="1:119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</row>
    <row r="136" spans="1:119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</row>
    <row r="137" spans="1:119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</row>
    <row r="138" spans="1:119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</row>
    <row r="139" spans="1:11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</row>
    <row r="140" spans="1:119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</row>
    <row r="141" spans="1:119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</row>
    <row r="142" spans="1:119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</row>
    <row r="143" spans="1:119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</row>
    <row r="144" spans="1:119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</row>
    <row r="145" spans="1:119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</row>
    <row r="146" spans="1:119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</row>
    <row r="147" spans="1:119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</row>
    <row r="148" spans="1:119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</row>
    <row r="149" spans="1:11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</row>
    <row r="150" spans="1:119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</row>
    <row r="151" spans="1:119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</row>
    <row r="152" spans="1:119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</row>
    <row r="153" spans="1:119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</row>
    <row r="154" spans="1:119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</row>
    <row r="155" spans="1:119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</row>
    <row r="156" spans="1:119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</row>
    <row r="157" spans="1:119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</row>
    <row r="158" spans="1:119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</row>
    <row r="159" spans="1:11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</row>
    <row r="160" spans="1:119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</row>
    <row r="161" spans="1:119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</row>
    <row r="162" spans="1:119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</row>
    <row r="163" spans="1:119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</row>
    <row r="164" spans="1:119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</row>
    <row r="165" spans="1:119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</row>
    <row r="166" spans="1:119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</row>
    <row r="167" spans="1:119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</row>
    <row r="168" spans="1:119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</row>
    <row r="169" spans="1:11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</row>
    <row r="170" spans="1:119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</row>
    <row r="171" spans="1:119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</row>
    <row r="172" spans="1:119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</row>
    <row r="173" spans="1:119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</row>
    <row r="174" spans="1:119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</row>
    <row r="175" spans="1:119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</row>
    <row r="176" spans="1:119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</row>
    <row r="177" spans="1:119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</row>
    <row r="178" spans="1:119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</row>
    <row r="179" spans="1:11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</row>
    <row r="180" spans="1:119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</row>
    <row r="181" spans="1:119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</row>
    <row r="182" spans="1:119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</row>
    <row r="183" spans="1:119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</row>
    <row r="184" spans="1:119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</row>
    <row r="185" spans="1:119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</row>
    <row r="186" spans="1:119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</row>
    <row r="187" spans="1:119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</row>
    <row r="188" spans="1:119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</row>
    <row r="189" spans="1:11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</row>
    <row r="190" spans="1:119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</row>
    <row r="191" spans="1:119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</row>
    <row r="192" spans="1:119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</row>
    <row r="193" spans="1:119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</row>
    <row r="194" spans="1:119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</row>
    <row r="195" spans="1:119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</row>
    <row r="196" spans="1:119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</row>
    <row r="197" spans="1:119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</row>
    <row r="198" spans="1:119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</row>
    <row r="199" spans="1:11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</row>
    <row r="200" spans="1:119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</row>
    <row r="201" spans="1:119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</row>
    <row r="202" spans="1:119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</row>
    <row r="203" spans="1:119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</row>
    <row r="204" spans="1:119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</row>
    <row r="205" spans="1:119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</row>
    <row r="206" spans="1:119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</row>
    <row r="207" spans="1:119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</row>
    <row r="208" spans="1:119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</row>
    <row r="209" spans="1:11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</row>
    <row r="210" spans="1:119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</row>
    <row r="211" spans="1:119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</row>
    <row r="212" spans="1:119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</row>
    <row r="213" spans="1:119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</row>
    <row r="214" spans="1:119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</row>
    <row r="215" spans="1:119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</row>
    <row r="216" spans="1:119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</row>
    <row r="217" spans="1:119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</row>
    <row r="218" spans="1:119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</row>
    <row r="219" spans="1:1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</row>
    <row r="220" spans="1:119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</row>
    <row r="221" spans="1:119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</row>
    <row r="222" spans="1:119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</row>
    <row r="223" spans="1:119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</row>
    <row r="224" spans="1:119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</row>
    <row r="225" spans="1:119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</row>
    <row r="226" spans="1:119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</row>
    <row r="227" spans="1:119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</row>
    <row r="228" spans="1:119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</row>
    <row r="229" spans="1:11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</row>
    <row r="230" spans="1:119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</row>
    <row r="231" spans="1:119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</row>
    <row r="232" spans="1:119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</row>
    <row r="233" spans="1:119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</row>
    <row r="234" spans="1:119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</row>
    <row r="235" spans="1:119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</row>
    <row r="236" spans="1:119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</row>
    <row r="237" spans="1:119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</row>
    <row r="238" spans="1:119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</row>
    <row r="239" spans="1:11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</row>
    <row r="240" spans="1:119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</row>
    <row r="241" spans="1:119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</row>
    <row r="242" spans="1:119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</row>
    <row r="243" spans="1:119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</row>
    <row r="244" spans="1:119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</row>
    <row r="245" spans="1:119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</row>
    <row r="246" spans="1:119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</row>
    <row r="247" spans="1:119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</row>
    <row r="248" spans="1:119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</row>
    <row r="249" spans="1:11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</row>
    <row r="250" spans="1:119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</row>
    <row r="251" spans="1:119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</row>
    <row r="252" spans="1:119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</row>
    <row r="253" spans="1:119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</row>
    <row r="254" spans="1:119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</row>
    <row r="255" spans="1:119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</row>
    <row r="256" spans="1:119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</row>
    <row r="257" spans="1:119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</row>
    <row r="258" spans="1:119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</row>
    <row r="259" spans="1:11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</row>
    <row r="260" spans="1:119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</row>
    <row r="261" spans="1:119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</row>
    <row r="262" spans="1:119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</row>
    <row r="263" spans="1:119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</row>
    <row r="264" spans="1:119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</row>
    <row r="265" spans="1:119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</row>
    <row r="266" spans="1:119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</row>
    <row r="267" spans="1:119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</row>
    <row r="268" spans="1:119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</row>
    <row r="269" spans="1:11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</row>
    <row r="270" spans="1:119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</row>
    <row r="271" spans="1:119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</row>
    <row r="272" spans="1:119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</row>
    <row r="273" spans="1:119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</row>
    <row r="274" spans="1:119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</row>
    <row r="275" spans="1:119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</row>
    <row r="276" spans="1:119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</row>
    <row r="277" spans="1:119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</row>
    <row r="278" spans="1:119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</row>
    <row r="279" spans="1:11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</row>
    <row r="280" spans="1:119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</row>
    <row r="281" spans="1:119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</row>
    <row r="282" spans="1:119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</row>
    <row r="283" spans="1:119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</row>
    <row r="284" spans="1:119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</row>
    <row r="285" spans="1:119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</row>
    <row r="286" spans="1:119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</row>
    <row r="287" spans="1:119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</row>
    <row r="288" spans="1:119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</row>
    <row r="289" spans="1:11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</row>
    <row r="290" spans="1:119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</row>
    <row r="291" spans="1:119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</row>
    <row r="292" spans="1:119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</row>
    <row r="293" spans="1:119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</row>
    <row r="294" spans="1:119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</row>
    <row r="295" spans="1:119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</row>
    <row r="296" spans="1:119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</row>
    <row r="297" spans="1:119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</row>
    <row r="298" spans="1:119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</row>
    <row r="299" spans="1:11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</row>
    <row r="300" spans="1:119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</row>
    <row r="301" spans="1:119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</row>
    <row r="302" spans="1:119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</row>
    <row r="303" spans="1:119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</row>
    <row r="304" spans="1:119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</row>
    <row r="305" spans="1:119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</row>
    <row r="306" spans="1:119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</row>
    <row r="307" spans="1:119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</row>
    <row r="308" spans="1:119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</row>
    <row r="309" spans="1:11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</row>
    <row r="310" spans="1:119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</row>
    <row r="311" spans="1:119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</row>
    <row r="312" spans="1:119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</row>
    <row r="313" spans="1:119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</row>
    <row r="314" spans="1:119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</row>
    <row r="315" spans="1:119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</row>
    <row r="316" spans="1:119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</row>
    <row r="317" spans="1:119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</row>
    <row r="318" spans="1:119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</row>
    <row r="319" spans="1:1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</row>
    <row r="320" spans="1:119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</row>
    <row r="321" spans="1:119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</row>
    <row r="322" spans="1:119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</row>
    <row r="323" spans="1:119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</row>
    <row r="324" spans="1:119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</row>
    <row r="325" spans="1:119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</row>
    <row r="326" spans="1:119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</row>
    <row r="327" spans="1:119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</row>
    <row r="328" spans="1:119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</row>
    <row r="329" spans="1:11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</row>
    <row r="330" spans="1:119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</row>
    <row r="331" spans="1:119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</row>
    <row r="332" spans="1:119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</row>
    <row r="333" spans="1:119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</row>
    <row r="334" spans="1:119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</row>
    <row r="335" spans="1:119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</row>
    <row r="336" spans="1:119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</row>
    <row r="337" spans="1:119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</row>
    <row r="338" spans="1:119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</row>
    <row r="339" spans="1:11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</row>
    <row r="340" spans="1:119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</row>
    <row r="341" spans="1:119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</row>
    <row r="342" spans="1:119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</row>
    <row r="343" spans="1:119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</row>
    <row r="344" spans="1:119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</row>
    <row r="345" spans="1:119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</row>
    <row r="346" spans="1:119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</row>
    <row r="347" spans="1:119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</row>
    <row r="348" spans="1:119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</row>
    <row r="349" spans="1:11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</row>
    <row r="350" spans="1:119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</row>
    <row r="351" spans="1:119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</row>
    <row r="352" spans="1:119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</row>
    <row r="353" spans="1:119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</row>
    <row r="354" spans="1:119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</row>
    <row r="355" spans="1:119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</row>
    <row r="356" spans="1:119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</row>
    <row r="357" spans="1:119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</row>
    <row r="358" spans="1:119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</row>
    <row r="359" spans="1:11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</row>
    <row r="360" spans="1:119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</row>
    <row r="361" spans="1:119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</row>
    <row r="362" spans="1:119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</row>
    <row r="363" spans="1:119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</row>
    <row r="364" spans="1:119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</row>
    <row r="365" spans="1:119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</row>
    <row r="366" spans="1:119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</row>
    <row r="367" spans="1:119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</row>
    <row r="368" spans="1:119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</row>
    <row r="369" spans="1:11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</row>
    <row r="370" spans="1:119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</row>
    <row r="371" spans="1:119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</row>
    <row r="372" spans="1:119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</row>
    <row r="373" spans="1:119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</row>
    <row r="374" spans="1:119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</row>
    <row r="375" spans="1:119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</row>
    <row r="376" spans="1:119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</row>
    <row r="377" spans="1:119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</row>
    <row r="378" spans="1:119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</row>
    <row r="379" spans="1:11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</row>
    <row r="380" spans="1:119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</row>
    <row r="381" spans="1:119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</row>
    <row r="382" spans="1:119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</row>
    <row r="383" spans="1:119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</row>
    <row r="384" spans="1:119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</row>
    <row r="385" spans="1:119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</row>
    <row r="386" spans="1:119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</row>
    <row r="387" spans="1:119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</row>
    <row r="388" spans="1:119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</row>
    <row r="389" spans="1:11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</row>
    <row r="390" spans="1:119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</row>
    <row r="391" spans="1:119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</row>
    <row r="392" spans="1:119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</row>
    <row r="393" spans="1:119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</row>
    <row r="394" spans="1:119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</row>
    <row r="395" spans="1:119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</row>
    <row r="396" spans="1:119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</row>
    <row r="397" spans="1:119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</row>
    <row r="398" spans="1:119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</row>
    <row r="399" spans="1:11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</row>
    <row r="400" spans="1:119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</row>
    <row r="401" spans="1:119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</row>
    <row r="402" spans="1:119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</row>
    <row r="403" spans="1:119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</row>
    <row r="404" spans="1:119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</row>
    <row r="405" spans="1:119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</row>
    <row r="406" spans="1:119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</row>
    <row r="407" spans="1:119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</row>
    <row r="408" spans="1:119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</row>
    <row r="409" spans="1:11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</row>
    <row r="410" spans="1:119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</row>
    <row r="411" spans="1:119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</row>
    <row r="412" spans="1:119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</row>
    <row r="413" spans="1:119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</row>
    <row r="414" spans="1:119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</row>
    <row r="415" spans="1:119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</row>
    <row r="416" spans="1:119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</row>
    <row r="417" spans="1:119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</row>
    <row r="418" spans="1:119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</row>
    <row r="419" spans="1:1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</row>
    <row r="420" spans="1:119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</row>
    <row r="421" spans="1:119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</row>
    <row r="422" spans="1:119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</row>
    <row r="423" spans="1:119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</row>
    <row r="424" spans="1:119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</row>
    <row r="425" spans="1:119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</row>
    <row r="426" spans="1:119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</row>
    <row r="427" spans="1:119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</row>
    <row r="428" spans="1:119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</row>
    <row r="429" spans="1:11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</row>
    <row r="430" spans="1:119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</row>
    <row r="431" spans="1:119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</row>
    <row r="432" spans="1:119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</row>
    <row r="433" spans="1:119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</row>
    <row r="434" spans="1:119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</row>
    <row r="435" spans="1:119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</row>
    <row r="436" spans="1:119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</row>
    <row r="437" spans="1:119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</row>
    <row r="438" spans="1:119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</row>
    <row r="439" spans="1:11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</row>
    <row r="440" spans="1:119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</row>
    <row r="441" spans="1:119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</row>
    <row r="442" spans="1:119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</row>
    <row r="443" spans="1:119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</row>
    <row r="444" spans="1:119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</row>
    <row r="445" spans="1:119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</row>
    <row r="446" spans="1:119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</row>
    <row r="447" spans="1:119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</row>
    <row r="448" spans="1:119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</row>
    <row r="449" spans="1:11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</row>
    <row r="450" spans="1:119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</row>
    <row r="451" spans="1:119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</row>
    <row r="452" spans="1:119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</row>
    <row r="453" spans="1:119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</row>
    <row r="454" spans="1:119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</row>
    <row r="455" spans="1:119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</row>
    <row r="456" spans="1:119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</row>
    <row r="457" spans="1:119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</row>
    <row r="458" spans="1:119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</row>
    <row r="459" spans="1:11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</row>
    <row r="460" spans="1:119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</row>
    <row r="461" spans="1:119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</row>
    <row r="462" spans="1:119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</row>
    <row r="463" spans="1:119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</row>
    <row r="464" spans="1:119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</row>
    <row r="465" spans="1:119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</row>
    <row r="466" spans="1:119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</row>
    <row r="467" spans="1:119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</row>
    <row r="468" spans="1:119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</row>
    <row r="469" spans="1:11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</row>
    <row r="470" spans="1:119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</row>
    <row r="471" spans="1:119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  <c r="BL471" s="70"/>
      <c r="BM471" s="70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</row>
    <row r="472" spans="1:119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70"/>
      <c r="BK472" s="70"/>
      <c r="BL472" s="70"/>
      <c r="BM472" s="70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</row>
    <row r="473" spans="1:119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</row>
    <row r="474" spans="1:119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</row>
    <row r="475" spans="1:119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</row>
    <row r="476" spans="1:119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</row>
    <row r="477" spans="1:119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</row>
    <row r="478" spans="1:119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</row>
    <row r="479" spans="1:11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</row>
    <row r="480" spans="1:119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</row>
    <row r="481" spans="1:119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</row>
    <row r="482" spans="1:119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</row>
    <row r="483" spans="1:119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</row>
    <row r="484" spans="1:119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</row>
    <row r="485" spans="1:119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</row>
    <row r="486" spans="1:119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</row>
    <row r="487" spans="1:119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</row>
    <row r="488" spans="1:119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</row>
    <row r="489" spans="1:11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</row>
    <row r="490" spans="1:119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  <c r="BL490" s="70"/>
      <c r="BM490" s="70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</row>
    <row r="491" spans="1:119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</row>
    <row r="492" spans="1:119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</row>
    <row r="493" spans="1:119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</row>
    <row r="494" spans="1:119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</row>
    <row r="495" spans="1:119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</row>
    <row r="496" spans="1:119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</row>
    <row r="497" spans="1:119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</row>
    <row r="498" spans="1:119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</row>
    <row r="499" spans="1:11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  <c r="BL499" s="70"/>
      <c r="BM499" s="70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</row>
    <row r="500" spans="1:119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</row>
    <row r="501" spans="1:119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</row>
    <row r="502" spans="1:119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</row>
    <row r="503" spans="1:119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</row>
    <row r="504" spans="1:119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</row>
    <row r="505" spans="1:119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</row>
    <row r="506" spans="1:119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</row>
    <row r="507" spans="1:119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70"/>
      <c r="BI507" s="70"/>
      <c r="BJ507" s="70"/>
      <c r="BK507" s="70"/>
      <c r="BL507" s="70"/>
      <c r="BM507" s="70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</row>
    <row r="508" spans="1:119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  <c r="BH508" s="70"/>
      <c r="BI508" s="70"/>
      <c r="BJ508" s="70"/>
      <c r="BK508" s="70"/>
      <c r="BL508" s="70"/>
      <c r="BM508" s="70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</row>
    <row r="509" spans="1:11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  <c r="BL509" s="70"/>
      <c r="BM509" s="70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</row>
    <row r="510" spans="1:119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  <c r="BH510" s="70"/>
      <c r="BI510" s="70"/>
      <c r="BJ510" s="70"/>
      <c r="BK510" s="70"/>
      <c r="BL510" s="70"/>
      <c r="BM510" s="70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</row>
    <row r="511" spans="1:119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  <c r="BL511" s="70"/>
      <c r="BM511" s="70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</row>
    <row r="512" spans="1:119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  <c r="BH512" s="70"/>
      <c r="BI512" s="70"/>
      <c r="BJ512" s="70"/>
      <c r="BK512" s="70"/>
      <c r="BL512" s="70"/>
      <c r="BM512" s="70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</row>
    <row r="513" spans="1:119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  <c r="BH513" s="70"/>
      <c r="BI513" s="70"/>
      <c r="BJ513" s="70"/>
      <c r="BK513" s="70"/>
      <c r="BL513" s="70"/>
      <c r="BM513" s="70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</row>
    <row r="514" spans="1:119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</row>
    <row r="515" spans="1:119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</row>
    <row r="516" spans="1:119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</row>
    <row r="517" spans="1:119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</row>
    <row r="518" spans="1:119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70"/>
      <c r="BI518" s="70"/>
      <c r="BJ518" s="70"/>
      <c r="BK518" s="70"/>
      <c r="BL518" s="70"/>
      <c r="BM518" s="70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</row>
    <row r="519" spans="1:1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  <c r="BH519" s="70"/>
      <c r="BI519" s="70"/>
      <c r="BJ519" s="70"/>
      <c r="BK519" s="70"/>
      <c r="BL519" s="70"/>
      <c r="BM519" s="70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</row>
    <row r="520" spans="1:119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  <c r="BH520" s="70"/>
      <c r="BI520" s="70"/>
      <c r="BJ520" s="70"/>
      <c r="BK520" s="70"/>
      <c r="BL520" s="70"/>
      <c r="BM520" s="70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</row>
    <row r="521" spans="1:119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</row>
    <row r="522" spans="1:119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</row>
    <row r="523" spans="1:119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</row>
    <row r="524" spans="1:119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</row>
    <row r="525" spans="1:119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</row>
    <row r="526" spans="1:119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</row>
    <row r="527" spans="1:119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  <c r="AY527" s="70"/>
      <c r="AZ527" s="70"/>
      <c r="BA527" s="70"/>
      <c r="BB527" s="70"/>
      <c r="BC527" s="70"/>
      <c r="BD527" s="70"/>
      <c r="BE527" s="70"/>
      <c r="BF527" s="70"/>
      <c r="BG527" s="70"/>
      <c r="BH527" s="70"/>
      <c r="BI527" s="70"/>
      <c r="BJ527" s="70"/>
      <c r="BK527" s="70"/>
      <c r="BL527" s="70"/>
      <c r="BM527" s="70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</row>
    <row r="528" spans="1:119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70"/>
      <c r="AY528" s="70"/>
      <c r="AZ528" s="70"/>
      <c r="BA528" s="70"/>
      <c r="BB528" s="70"/>
      <c r="BC528" s="70"/>
      <c r="BD528" s="70"/>
      <c r="BE528" s="70"/>
      <c r="BF528" s="70"/>
      <c r="BG528" s="70"/>
      <c r="BH528" s="70"/>
      <c r="BI528" s="70"/>
      <c r="BJ528" s="70"/>
      <c r="BK528" s="70"/>
      <c r="BL528" s="70"/>
      <c r="BM528" s="70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</row>
    <row r="529" spans="1:11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  <c r="BH529" s="70"/>
      <c r="BI529" s="70"/>
      <c r="BJ529" s="70"/>
      <c r="BK529" s="70"/>
      <c r="BL529" s="70"/>
      <c r="BM529" s="70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</row>
    <row r="530" spans="1:119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  <c r="AW530" s="70"/>
      <c r="AX530" s="70"/>
      <c r="AY530" s="70"/>
      <c r="AZ530" s="70"/>
      <c r="BA530" s="70"/>
      <c r="BB530" s="70"/>
      <c r="BC530" s="70"/>
      <c r="BD530" s="70"/>
      <c r="BE530" s="70"/>
      <c r="BF530" s="70"/>
      <c r="BG530" s="70"/>
      <c r="BH530" s="70"/>
      <c r="BI530" s="70"/>
      <c r="BJ530" s="70"/>
      <c r="BK530" s="70"/>
      <c r="BL530" s="70"/>
      <c r="BM530" s="70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</row>
    <row r="531" spans="1:119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  <c r="BH531" s="70"/>
      <c r="BI531" s="70"/>
      <c r="BJ531" s="70"/>
      <c r="BK531" s="70"/>
      <c r="BL531" s="70"/>
      <c r="BM531" s="70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</row>
    <row r="532" spans="1:119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</row>
    <row r="533" spans="1:119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</row>
    <row r="534" spans="1:119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</row>
    <row r="535" spans="1:119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</row>
    <row r="536" spans="1:119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</row>
    <row r="537" spans="1:119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</row>
    <row r="538" spans="1:119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4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</row>
    <row r="539" spans="1:11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4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</row>
    <row r="540" spans="1:119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4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</row>
    <row r="541" spans="1:119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4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</row>
    <row r="542" spans="1:119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4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</row>
    <row r="543" spans="1:119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4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</row>
    <row r="544" spans="1:119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4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</row>
    <row r="545" spans="1:119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4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</row>
    <row r="546" spans="1:119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4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</row>
    <row r="547" spans="1:119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4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</row>
    <row r="548" spans="1:119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4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</row>
    <row r="549" spans="1:11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4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</row>
    <row r="550" spans="1:119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4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</row>
    <row r="551" spans="1:119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4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</row>
    <row r="552" spans="1:119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4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</row>
    <row r="553" spans="1:119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4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</row>
    <row r="554" spans="1:119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4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</row>
    <row r="555" spans="1:119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4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</row>
    <row r="556" spans="1:119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4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</row>
    <row r="557" spans="1:119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4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</row>
    <row r="558" spans="1:119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4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</row>
    <row r="559" spans="1:11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4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</row>
    <row r="560" spans="1:119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4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</row>
    <row r="561" spans="1:119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4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</row>
    <row r="562" spans="1:119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4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</row>
    <row r="563" spans="1:119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4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</row>
    <row r="564" spans="1:119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4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</row>
    <row r="565" spans="1:119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4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</row>
    <row r="566" spans="1:119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4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</row>
    <row r="567" spans="1:119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4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</row>
    <row r="568" spans="1:119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4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</row>
    <row r="569" spans="1:11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4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</row>
    <row r="570" spans="1:119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4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</row>
    <row r="571" spans="1:119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4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</row>
    <row r="572" spans="1:119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4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</row>
    <row r="573" spans="1:119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4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</row>
    <row r="574" spans="1:119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4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</row>
    <row r="575" spans="1:119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4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</row>
    <row r="576" spans="1:119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4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</row>
    <row r="577" spans="1:119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4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</row>
    <row r="578" spans="1:119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4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</row>
    <row r="579" spans="1:11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4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</row>
    <row r="580" spans="1:119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4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</row>
    <row r="581" spans="1:119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4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</row>
    <row r="582" spans="1:119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4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</row>
    <row r="583" spans="1:119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4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</row>
    <row r="584" spans="1:119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4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</row>
    <row r="585" spans="1:119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4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</row>
    <row r="586" spans="1:119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4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</row>
    <row r="587" spans="1:119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4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</row>
    <row r="588" spans="1:119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4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</row>
    <row r="589" spans="1:11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4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</row>
    <row r="590" spans="1:119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4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</row>
    <row r="591" spans="1:119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4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</row>
    <row r="592" spans="1:119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4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</row>
    <row r="593" spans="1:119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4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</row>
    <row r="594" spans="1:119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4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</row>
    <row r="595" spans="1:119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4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</row>
    <row r="596" spans="1:119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4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</row>
    <row r="597" spans="1:119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4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</row>
    <row r="598" spans="1:119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4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</row>
    <row r="599" spans="1:11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4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</row>
    <row r="600" spans="1:119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4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</row>
    <row r="601" spans="1:119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4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</row>
    <row r="602" spans="1:119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4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</row>
    <row r="603" spans="1:119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4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</row>
    <row r="604" spans="1:119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4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</row>
    <row r="605" spans="1:119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4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</row>
    <row r="606" spans="1:119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4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</row>
    <row r="607" spans="1:119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4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</row>
    <row r="608" spans="1:119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4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</row>
    <row r="609" spans="1:11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4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</row>
    <row r="610" spans="1:119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4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</row>
    <row r="611" spans="1:119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4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</row>
    <row r="612" spans="1:119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4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</row>
    <row r="613" spans="1:119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4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</row>
    <row r="614" spans="1:119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4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</row>
    <row r="615" spans="1:119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4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</row>
    <row r="616" spans="1:119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4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</row>
    <row r="617" spans="1:119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4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</row>
    <row r="618" spans="1:119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4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</row>
    <row r="619" spans="1:1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4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</row>
    <row r="620" spans="1:119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4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</row>
    <row r="621" spans="1:119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4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</row>
    <row r="622" spans="1:119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4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</row>
    <row r="623" spans="1:119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4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</row>
    <row r="624" spans="1:119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4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</row>
    <row r="625" spans="1:119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4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</row>
    <row r="626" spans="1:119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4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</row>
    <row r="627" spans="1:119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4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</row>
    <row r="628" spans="1:119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4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</row>
    <row r="629" spans="1:11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4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</row>
    <row r="630" spans="1:119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4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</row>
    <row r="631" spans="1:119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4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</row>
    <row r="632" spans="1:119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4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</row>
    <row r="633" spans="1:119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4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</row>
    <row r="634" spans="1:119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4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</row>
    <row r="635" spans="1:119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4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</row>
    <row r="636" spans="1:119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4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</row>
    <row r="637" spans="1:119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4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</row>
    <row r="638" spans="1:119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4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</row>
    <row r="639" spans="1:11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4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</row>
    <row r="640" spans="1:119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4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</row>
    <row r="641" spans="1:119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4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</row>
    <row r="642" spans="1:119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4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</row>
    <row r="643" spans="1:119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4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</row>
    <row r="644" spans="1:119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4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</row>
    <row r="645" spans="1:119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4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</row>
    <row r="646" spans="1:119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4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</row>
    <row r="647" spans="1:119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4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</row>
    <row r="648" spans="1:119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4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</row>
    <row r="649" spans="1:11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4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</row>
    <row r="650" spans="1:119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4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</row>
    <row r="651" spans="1:119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4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</row>
    <row r="652" spans="1:119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4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</row>
    <row r="653" spans="1:119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4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</row>
    <row r="654" spans="1:119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4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</row>
    <row r="655" spans="1:119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4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</row>
    <row r="656" spans="1:119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4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</row>
    <row r="657" spans="1:119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4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</row>
    <row r="658" spans="1:119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4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</row>
    <row r="659" spans="1:11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4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</row>
    <row r="660" spans="1:119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4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</row>
    <row r="661" spans="1:119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4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</row>
    <row r="662" spans="1:119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4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</row>
    <row r="663" spans="1:119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4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</row>
    <row r="664" spans="1:119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4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</row>
    <row r="665" spans="1:119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4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</row>
    <row r="666" spans="1:119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4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</row>
    <row r="667" spans="1:119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4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</row>
    <row r="668" spans="1:119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4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</row>
    <row r="669" spans="1:11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4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</row>
    <row r="670" spans="1:119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4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</row>
    <row r="671" spans="1:119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4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</row>
    <row r="672" spans="1:119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4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</row>
    <row r="673" spans="1:119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4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</row>
    <row r="674" spans="1:119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4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</row>
    <row r="675" spans="1:119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4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</row>
    <row r="676" spans="1:119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4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</row>
    <row r="677" spans="1:119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4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</row>
    <row r="678" spans="1:119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4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</row>
    <row r="679" spans="1:11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4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</row>
    <row r="680" spans="1:119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4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</row>
    <row r="681" spans="1:119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4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</row>
    <row r="682" spans="1:119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4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</row>
    <row r="683" spans="1:119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4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</row>
    <row r="684" spans="1:119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4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</row>
    <row r="685" spans="1:119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4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</row>
    <row r="686" spans="1:119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4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</row>
    <row r="687" spans="1:119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4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</row>
    <row r="688" spans="1:119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4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</row>
    <row r="689" spans="1:11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4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</row>
    <row r="690" spans="1:119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4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</row>
    <row r="691" spans="1:119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4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</row>
    <row r="692" spans="1:119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4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</row>
    <row r="693" spans="1:119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4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</row>
    <row r="694" spans="1:119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4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</row>
    <row r="695" spans="1:119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4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</row>
    <row r="696" spans="1:119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4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</row>
    <row r="697" spans="1:119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4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</row>
    <row r="698" spans="1:119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4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</row>
    <row r="699" spans="1:11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4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</row>
    <row r="700" spans="1:119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4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</row>
    <row r="701" spans="1:119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4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</row>
    <row r="702" spans="1:119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4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</row>
    <row r="703" spans="1:119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4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</row>
    <row r="704" spans="1:119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4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</row>
    <row r="705" spans="1:119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4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</row>
    <row r="706" spans="1:119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4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</row>
    <row r="707" spans="1:119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4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</row>
    <row r="708" spans="1:119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4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</row>
    <row r="709" spans="1:11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4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</row>
    <row r="710" spans="1:119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4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</row>
    <row r="711" spans="1:119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4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</row>
    <row r="712" spans="1:119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4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</row>
    <row r="713" spans="1:119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4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</row>
    <row r="714" spans="1:119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4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</row>
    <row r="715" spans="1:119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4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</row>
    <row r="716" spans="1:119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4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</row>
    <row r="717" spans="1:119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4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</row>
    <row r="718" spans="1:119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4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</row>
    <row r="719" spans="1:1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4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</row>
    <row r="720" spans="1:119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4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</row>
    <row r="721" spans="1:119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4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</row>
    <row r="722" spans="1:119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4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</row>
    <row r="723" spans="1:119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4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</row>
    <row r="724" spans="1:119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4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</row>
    <row r="725" spans="1:119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4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</row>
    <row r="726" spans="1:119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4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</row>
    <row r="727" spans="1:119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4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</row>
    <row r="728" spans="1:119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4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</row>
    <row r="729" spans="1:11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4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</row>
    <row r="730" spans="1:119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4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</row>
    <row r="731" spans="1:119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4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</row>
    <row r="732" spans="1:119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4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</row>
    <row r="733" spans="1:119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4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</row>
    <row r="734" spans="1:119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4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</row>
    <row r="735" spans="1:119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4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</row>
    <row r="736" spans="1:119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4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</row>
    <row r="737" spans="1:119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4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</row>
    <row r="738" spans="1:119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4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</row>
    <row r="739" spans="1:11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4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</row>
    <row r="740" spans="1:119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4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</row>
    <row r="741" spans="1:119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4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</row>
    <row r="742" spans="1:119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4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</row>
    <row r="743" spans="1:119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4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</row>
    <row r="744" spans="1:119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4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</row>
    <row r="745" spans="1:119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4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</row>
    <row r="746" spans="1:119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4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</row>
    <row r="747" spans="1:119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4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</row>
    <row r="748" spans="1:119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4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</row>
    <row r="749" spans="1:11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4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</row>
    <row r="750" spans="1:119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4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</row>
    <row r="751" spans="1:119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4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</row>
    <row r="752" spans="1:119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4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</row>
    <row r="753" spans="1:119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4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</row>
    <row r="754" spans="1:119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4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</row>
    <row r="755" spans="1:119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4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</row>
    <row r="756" spans="1:119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4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</row>
    <row r="757" spans="1:119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4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</row>
    <row r="758" spans="1:119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4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</row>
    <row r="759" spans="1:11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4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</row>
    <row r="760" spans="1:119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4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</row>
    <row r="761" spans="1:119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4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</row>
    <row r="762" spans="1:119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4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</row>
    <row r="763" spans="1:119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4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</row>
    <row r="764" spans="1:119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4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</row>
    <row r="765" spans="1:119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4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</row>
    <row r="766" spans="1:119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4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</row>
    <row r="767" spans="1:119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4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</row>
    <row r="768" spans="1:119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4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</row>
    <row r="769" spans="1:11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4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</row>
    <row r="770" spans="1:119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4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</row>
    <row r="771" spans="1:119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4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</row>
    <row r="772" spans="1:119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4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</row>
    <row r="773" spans="1:119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4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</row>
    <row r="774" spans="1:119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4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</row>
    <row r="775" spans="1:119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4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</row>
    <row r="776" spans="1:119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4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</row>
    <row r="777" spans="1:119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4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</row>
    <row r="778" spans="1:119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4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</row>
    <row r="779" spans="1:11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4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</row>
    <row r="780" spans="1:119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4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</row>
    <row r="781" spans="1:119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4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</row>
    <row r="782" spans="1:119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4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</row>
    <row r="783" spans="1:119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4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</row>
    <row r="784" spans="1:119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4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</row>
    <row r="785" spans="1:119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4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</row>
    <row r="786" spans="1:119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4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</row>
    <row r="787" spans="1:119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4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</row>
    <row r="788" spans="1:119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4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</row>
    <row r="789" spans="1:11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4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</row>
    <row r="790" spans="1:119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4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</row>
    <row r="791" spans="1:119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4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</row>
    <row r="792" spans="1:119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4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</row>
    <row r="793" spans="1:119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4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</row>
    <row r="794" spans="1:119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4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</row>
    <row r="795" spans="1:119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4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</row>
    <row r="796" spans="1:119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4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</row>
    <row r="797" spans="1:119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4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</row>
    <row r="798" spans="1:119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4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</row>
    <row r="799" spans="1:11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4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</row>
    <row r="800" spans="1:119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4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</row>
    <row r="801" spans="1:119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4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</row>
    <row r="802" spans="1:119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4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</row>
    <row r="803" spans="1:119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4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</row>
    <row r="804" spans="1:119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4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</row>
    <row r="805" spans="1:119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4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</row>
    <row r="806" spans="1:119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4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</row>
    <row r="807" spans="1:119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4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</row>
    <row r="808" spans="1:119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4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</row>
    <row r="809" spans="1:11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4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</row>
    <row r="810" spans="1:119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4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</row>
    <row r="811" spans="1:119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4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</row>
    <row r="812" spans="1:119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4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</row>
    <row r="813" spans="1:119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4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</row>
    <row r="814" spans="1:119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4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</row>
    <row r="815" spans="1:119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4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</row>
    <row r="816" spans="1:119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4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</row>
    <row r="817" spans="1:119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4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</row>
    <row r="818" spans="1:119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4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</row>
    <row r="819" spans="1:1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4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</row>
    <row r="820" spans="1:119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4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</row>
    <row r="821" spans="1:119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4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</row>
    <row r="822" spans="1:119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4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</row>
    <row r="823" spans="1:119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4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</row>
    <row r="824" spans="1:119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4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</row>
    <row r="825" spans="1:119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4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</row>
    <row r="826" spans="1:119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4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</row>
    <row r="827" spans="1:119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4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</row>
    <row r="828" spans="1:119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4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</row>
    <row r="829" spans="1:11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4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</row>
    <row r="830" spans="1:119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4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</row>
    <row r="831" spans="1:119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4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</row>
    <row r="832" spans="1:119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4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</row>
    <row r="833" spans="1:119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4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</row>
    <row r="834" spans="1:119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4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</row>
    <row r="835" spans="1:119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4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</row>
    <row r="836" spans="1:119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4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</row>
    <row r="837" spans="1:119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4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</row>
    <row r="838" spans="1:119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4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</row>
    <row r="839" spans="1:11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4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</row>
    <row r="840" spans="1:119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4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</row>
    <row r="841" spans="1:119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4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</row>
    <row r="842" spans="1:119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4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</row>
    <row r="843" spans="1:119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4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</row>
    <row r="844" spans="1:119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4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</row>
    <row r="845" spans="1:119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4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</row>
    <row r="846" spans="1:119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4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</row>
    <row r="847" spans="1:119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4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</row>
    <row r="848" spans="1:119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4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</row>
    <row r="849" spans="1:11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4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</row>
    <row r="850" spans="1:119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4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</row>
    <row r="851" spans="1:119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4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</row>
    <row r="852" spans="1:119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4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</row>
    <row r="853" spans="1:119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4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</row>
    <row r="854" spans="1:119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4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</row>
    <row r="855" spans="1:119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4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</row>
    <row r="856" spans="1:119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4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</row>
    <row r="857" spans="1:119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4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</row>
    <row r="858" spans="1:119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4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</row>
    <row r="859" spans="1:11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4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</row>
    <row r="860" spans="1:119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4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</row>
    <row r="861" spans="1:119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4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</row>
    <row r="862" spans="1:119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4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</row>
    <row r="863" spans="1:119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4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</row>
    <row r="864" spans="1:119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4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</row>
    <row r="865" spans="1:119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4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</row>
    <row r="866" spans="1:119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4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</row>
    <row r="867" spans="1:119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4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</row>
    <row r="868" spans="1:119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4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</row>
    <row r="869" spans="1:11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4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</row>
    <row r="870" spans="1:119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4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</row>
    <row r="871" spans="1:119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4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</row>
    <row r="872" spans="1:119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4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</row>
    <row r="873" spans="1:119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4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</row>
    <row r="874" spans="1:119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4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</row>
    <row r="875" spans="1:119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4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</row>
    <row r="876" spans="1:119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4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</row>
    <row r="877" spans="1:119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4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</row>
    <row r="878" spans="1:119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4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</row>
    <row r="879" spans="1:11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4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</row>
    <row r="880" spans="1:119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4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</row>
    <row r="881" spans="1:119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4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</row>
    <row r="882" spans="1:119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4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</row>
    <row r="883" spans="1:119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4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</row>
    <row r="884" spans="1:119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4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</row>
    <row r="885" spans="1:119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4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</row>
    <row r="886" spans="1:119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4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</row>
    <row r="887" spans="1:119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4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</row>
    <row r="888" spans="1:119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4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</row>
    <row r="889" spans="1:11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4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</row>
    <row r="890" spans="1:119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4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</row>
    <row r="891" spans="1:119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4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</row>
    <row r="892" spans="1:119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4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</row>
    <row r="893" spans="1:119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4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</row>
    <row r="894" spans="1:119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4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</row>
    <row r="895" spans="1:119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4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</row>
    <row r="896" spans="1:119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4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</row>
    <row r="897" spans="1:119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4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</row>
    <row r="898" spans="1:119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4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</row>
    <row r="899" spans="1:11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4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</row>
    <row r="900" spans="1:119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4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</row>
    <row r="901" spans="1:119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4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</row>
    <row r="902" spans="1:119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4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</row>
    <row r="903" spans="1:119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4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</row>
    <row r="904" spans="1:119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4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</row>
    <row r="905" spans="1:119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4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</row>
    <row r="906" spans="1:119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4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</row>
    <row r="907" spans="1:119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4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</row>
    <row r="908" spans="1:119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4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</row>
    <row r="909" spans="1:11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4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</row>
    <row r="910" spans="1:119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4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</row>
    <row r="911" spans="1:119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4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</row>
    <row r="912" spans="1:119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4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</row>
    <row r="913" spans="1:119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4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</row>
    <row r="914" spans="1:119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4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</row>
    <row r="915" spans="1:119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4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</row>
    <row r="916" spans="1:119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4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</row>
    <row r="917" spans="1:119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4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</row>
    <row r="918" spans="1:119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4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</row>
    <row r="919" spans="1:1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4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</row>
    <row r="920" spans="1:119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4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</row>
    <row r="921" spans="1:119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4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</row>
    <row r="922" spans="1:119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4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</row>
    <row r="923" spans="1:119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4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</row>
    <row r="924" spans="1:119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4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</row>
    <row r="925" spans="1:119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4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</row>
    <row r="926" spans="1:119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4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</row>
    <row r="927" spans="1:119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4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</row>
    <row r="928" spans="1:119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4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</row>
    <row r="929" spans="1:11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4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</row>
    <row r="930" spans="1:119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4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</row>
    <row r="931" spans="1:119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4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</row>
    <row r="932" spans="1:119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4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</row>
    <row r="933" spans="1:119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4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</row>
    <row r="934" spans="1:119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4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</row>
    <row r="935" spans="1:119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4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</row>
    <row r="936" spans="1:119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4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</row>
    <row r="937" spans="1:119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4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</row>
    <row r="938" spans="1:119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4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</row>
    <row r="939" spans="1:11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4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</row>
    <row r="940" spans="1:119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4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</row>
    <row r="941" spans="1:119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4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</row>
    <row r="942" spans="1:119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4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</row>
    <row r="943" spans="1:119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4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</row>
    <row r="944" spans="1:119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4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</row>
    <row r="945" spans="1:119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4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</row>
    <row r="946" spans="1:119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4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</row>
    <row r="947" spans="1:119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4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</row>
    <row r="948" spans="1:119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4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</row>
    <row r="949" spans="1:11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4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</row>
    <row r="950" spans="1:119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4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</row>
    <row r="951" spans="1:119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4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</row>
    <row r="952" spans="1:119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4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</row>
    <row r="953" spans="1:119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4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</row>
    <row r="954" spans="1:119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4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</row>
    <row r="955" spans="1:119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4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</row>
    <row r="956" spans="1:119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4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</row>
    <row r="957" spans="1:119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4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</row>
    <row r="958" spans="1:119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4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</row>
    <row r="959" spans="1:11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4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</row>
    <row r="960" spans="1:119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4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</row>
    <row r="961" spans="1:119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4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</row>
    <row r="962" spans="1:119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4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</row>
    <row r="963" spans="1:119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4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</row>
    <row r="964" spans="1:119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4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</row>
    <row r="965" spans="1:119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4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</row>
    <row r="966" spans="1:119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4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</row>
    <row r="967" spans="1:119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4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</row>
    <row r="968" spans="1:119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4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</row>
    <row r="969" spans="1:11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4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</row>
    <row r="970" spans="1:119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4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</row>
    <row r="971" spans="1:119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4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</row>
    <row r="972" spans="1:119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4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</row>
    <row r="973" spans="1:119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4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</row>
    <row r="974" spans="1:119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4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</row>
    <row r="975" spans="1:119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4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</row>
    <row r="976" spans="1:119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4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</row>
    <row r="977" spans="1:119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4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</row>
    <row r="978" spans="1:119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4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</row>
    <row r="979" spans="1:11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4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</row>
    <row r="980" spans="1:119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4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</row>
    <row r="981" spans="1:119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4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</row>
    <row r="982" spans="1:119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4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</row>
    <row r="983" spans="1:119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4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</row>
    <row r="984" spans="1:119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4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</row>
    <row r="985" spans="1:119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4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</row>
    <row r="986" spans="1:119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4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</row>
    <row r="987" spans="1:119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4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</row>
    <row r="988" spans="1:119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4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</row>
    <row r="989" spans="1:11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4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</row>
    <row r="990" spans="1:119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4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</row>
    <row r="991" spans="1:119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4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</row>
    <row r="992" spans="1:119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4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</row>
    <row r="993" spans="1:119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4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</row>
    <row r="994" spans="1:119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4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</row>
    <row r="995" spans="1:119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4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</row>
    <row r="996" spans="1:119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4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</row>
    <row r="997" spans="1:119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4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</row>
    <row r="998" spans="1:119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4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</row>
    <row r="999" spans="1:11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4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</row>
    <row r="1000" spans="1:119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4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</row>
    <row r="1001" spans="1:119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4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</row>
    <row r="1002" spans="1:119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4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</row>
    <row r="1003" spans="1:119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4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</row>
    <row r="1004" spans="1:119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4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</row>
    <row r="1005" spans="1:119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4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</row>
    <row r="1006" spans="1:119" ht="12.75">
      <c r="AH1006" s="76"/>
      <c r="AI1006" s="76"/>
      <c r="AJ1006" s="76"/>
      <c r="AK1006" s="76"/>
      <c r="AL1006" s="76"/>
      <c r="AM1006" s="76"/>
      <c r="AN1006" s="76"/>
      <c r="AO1006" s="76"/>
      <c r="AP1006" s="76"/>
      <c r="AQ1006" s="76"/>
      <c r="AR1006" s="76"/>
      <c r="AS1006" s="76"/>
      <c r="AT1006" s="76"/>
      <c r="AU1006" s="76"/>
      <c r="AV1006" s="76"/>
      <c r="AW1006" s="76"/>
      <c r="AX1006" s="76"/>
      <c r="AY1006" s="76"/>
      <c r="AZ1006" s="76"/>
      <c r="BA1006" s="76"/>
      <c r="BB1006" s="76"/>
      <c r="BC1006" s="76"/>
      <c r="BD1006" s="76"/>
      <c r="BE1006" s="76"/>
      <c r="BF1006" s="76"/>
      <c r="BG1006" s="76"/>
      <c r="BH1006" s="76"/>
      <c r="BI1006" s="76"/>
      <c r="BJ1006" s="76"/>
      <c r="BK1006" s="76"/>
      <c r="BL1006" s="76"/>
      <c r="BM1006" s="76"/>
    </row>
    <row r="1007" spans="1:119" ht="12.75">
      <c r="AH1007" s="76"/>
      <c r="AI1007" s="76"/>
      <c r="AJ1007" s="76"/>
      <c r="AK1007" s="76"/>
      <c r="AL1007" s="76"/>
      <c r="AM1007" s="76"/>
      <c r="AN1007" s="76"/>
      <c r="AO1007" s="76"/>
      <c r="AP1007" s="76"/>
      <c r="AQ1007" s="76"/>
      <c r="AR1007" s="76"/>
      <c r="AS1007" s="76"/>
      <c r="AT1007" s="76"/>
      <c r="AU1007" s="76"/>
      <c r="AV1007" s="76"/>
      <c r="AW1007" s="76"/>
      <c r="AX1007" s="76"/>
      <c r="AY1007" s="76"/>
      <c r="AZ1007" s="76"/>
      <c r="BA1007" s="76"/>
      <c r="BB1007" s="76"/>
      <c r="BC1007" s="76"/>
      <c r="BD1007" s="76"/>
      <c r="BE1007" s="76"/>
      <c r="BF1007" s="76"/>
      <c r="BG1007" s="76"/>
      <c r="BH1007" s="76"/>
      <c r="BI1007" s="76"/>
      <c r="BJ1007" s="76"/>
      <c r="BK1007" s="76"/>
      <c r="BL1007" s="76"/>
      <c r="BM1007" s="76"/>
    </row>
  </sheetData>
  <mergeCells count="39">
    <mergeCell ref="L9:AG9"/>
    <mergeCell ref="AI9:CQ9"/>
    <mergeCell ref="BC10:BG10"/>
    <mergeCell ref="BH10:BL10"/>
    <mergeCell ref="BN10:BR10"/>
    <mergeCell ref="BS10:BW10"/>
    <mergeCell ref="BX10:CB10"/>
    <mergeCell ref="C10:C11"/>
    <mergeCell ref="D10:D11"/>
    <mergeCell ref="E10:E11"/>
    <mergeCell ref="F10:F11"/>
    <mergeCell ref="CS9:CW10"/>
    <mergeCell ref="N10:R10"/>
    <mergeCell ref="S10:W10"/>
    <mergeCell ref="X10:AB10"/>
    <mergeCell ref="AC10:AG10"/>
    <mergeCell ref="AI10:AM10"/>
    <mergeCell ref="AN10:AR10"/>
    <mergeCell ref="AS10:AW10"/>
    <mergeCell ref="AX10:BB10"/>
    <mergeCell ref="CC10:CG10"/>
    <mergeCell ref="CH10:CL10"/>
    <mergeCell ref="CM10:CQ10"/>
    <mergeCell ref="A31:H31"/>
    <mergeCell ref="L12:M30"/>
    <mergeCell ref="A3:K3"/>
    <mergeCell ref="A4:K4"/>
    <mergeCell ref="B7:G7"/>
    <mergeCell ref="A9:A11"/>
    <mergeCell ref="B9:C9"/>
    <mergeCell ref="E9:J9"/>
    <mergeCell ref="K9:K11"/>
    <mergeCell ref="J10:J11"/>
    <mergeCell ref="G10:G11"/>
    <mergeCell ref="H10:H11"/>
    <mergeCell ref="I10:I11"/>
    <mergeCell ref="L10:L11"/>
    <mergeCell ref="M10:M11"/>
    <mergeCell ref="B10:B11"/>
  </mergeCells>
  <conditionalFormatting sqref="K12:K29">
    <cfRule type="timePeriod" dxfId="0" priority="1" timePeriod="today">
      <formula>FLOOR(K12,1)=TODAY()</formula>
    </cfRule>
  </conditionalFormatting>
  <dataValidations count="2">
    <dataValidation type="list" allowBlank="1" showErrorMessage="1" sqref="B13:C16 B18:C18 B20:C21 B23:C25 B27:C27 B29:C29">
      <formula1>"x"</formula1>
    </dataValidation>
    <dataValidation type="list" allowBlank="1" sqref="D13:D16 D18 D20:D21 D23:D25 D27 D29">
      <formula1>$A$34:$A$39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ACOMPANHAMENTO</vt:lpstr>
      <vt:lpstr>% UTILIZADO POR MÊS E EIXO</vt:lpstr>
      <vt:lpstr>POR EIXO - TOTAL</vt:lpstr>
      <vt:lpstr>POR TIPO DE DESPESA -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Andrade Santos</dc:creator>
  <cp:lastModifiedBy>Leila</cp:lastModifiedBy>
  <dcterms:created xsi:type="dcterms:W3CDTF">2020-10-30T18:06:11Z</dcterms:created>
  <dcterms:modified xsi:type="dcterms:W3CDTF">2022-10-07T19:44:05Z</dcterms:modified>
</cp:coreProperties>
</file>